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05" activeTab="0"/>
  </bookViews>
  <sheets>
    <sheet name="5.1" sheetId="1" r:id="rId1"/>
    <sheet name="Аркуш1" sheetId="2" r:id="rId2"/>
  </sheets>
  <definedNames>
    <definedName name="_xlnm.Print_Area" localSheetId="0">'5.1'!$A$1:$AB$88</definedName>
  </definedNames>
  <calcPr fullCalcOnLoad="1"/>
</workbook>
</file>

<file path=xl/sharedStrings.xml><?xml version="1.0" encoding="utf-8"?>
<sst xmlns="http://schemas.openxmlformats.org/spreadsheetml/2006/main" count="257" uniqueCount="137">
  <si>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</si>
  <si>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</si>
  <si>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</si>
  <si>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</si>
  <si>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</si>
  <si>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</si>
  <si>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</si>
  <si>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</si>
  <si>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</si>
  <si>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</si>
  <si>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</si>
  <si>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</si>
  <si>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</si>
  <si>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</si>
  <si>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</si>
  <si>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</si>
  <si>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</si>
  <si>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</si>
  <si>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</si>
  <si>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</si>
  <si>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</si>
  <si>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>Заходи зі зниження питомих витрат, а також втрат ресурсів, з них:</t>
  </si>
  <si>
    <t>х </t>
  </si>
  <si>
    <t>Усього за підпунктом 1.1.1</t>
  </si>
  <si>
    <t>-</t>
  </si>
  <si>
    <t>Усього за розділом І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</si>
  <si>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</si>
  <si>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</si>
  <si>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</si>
  <si>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</si>
  <si>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</si>
  <si>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</si>
  <si>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</si>
  <si>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</si>
  <si>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</si>
  <si>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(посада відповідального виконавця)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</si>
  <si>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</si>
  <si>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</si>
  <si>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</si>
  <si>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</si>
  <si>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</si>
  <si>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</si>
  <si>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</si>
  <si>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</si>
  <si>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</si>
  <si>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</si>
  <si>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</si>
  <si>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</si>
  <si>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</si>
  <si>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</si>
  <si>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</si>
  <si>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</si>
  <si>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</si>
  <si>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</si>
  <si>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</si>
  <si>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</si>
  <si>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</si>
  <si>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</si>
  <si>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</si>
  <si>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t xml:space="preserve"> 3.1</t>
  </si>
  <si>
    <t xml:space="preserve">                                                                     Продовження додатка 5</t>
  </si>
  <si>
    <t>Усього за підпунктом 1.2.1</t>
  </si>
  <si>
    <t xml:space="preserve"> 1.2.1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</si>
  <si>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</si>
  <si>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</si>
  <si>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</si>
  <si>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</si>
  <si>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</si>
  <si>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</si>
  <si>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</si>
  <si>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</si>
  <si>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</si>
  <si>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</si>
  <si>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</si>
  <si>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</si>
  <si>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</si>
  <si>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</si>
  <si>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</si>
  <si>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  3.1.2.1</t>
  </si>
  <si>
    <t>2014год</t>
  </si>
  <si>
    <t>Ізюмське комунальне підприємство теплових мереж</t>
  </si>
  <si>
    <t>Головний інженер ІКПТМ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</si>
  <si>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(не 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</si>
  <si>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(не звільняється від оподаткування згідно з пунктом 154.9 статті 154 Податкового кодексу України), з урахуванням:</t>
    </r>
  </si>
  <si>
    <t xml:space="preserve"> 1.1.1</t>
  </si>
  <si>
    <t>1.1.1.1</t>
  </si>
  <si>
    <t>Транспортування теплової енергії</t>
  </si>
  <si>
    <t>ІІ</t>
  </si>
  <si>
    <t xml:space="preserve"> 2.1</t>
  </si>
  <si>
    <t xml:space="preserve"> 2.1.1</t>
  </si>
  <si>
    <t>2.1.1.1.</t>
  </si>
  <si>
    <t>Усього за підпунктом 2.1.1</t>
  </si>
  <si>
    <t>Усього за розділом ІІ</t>
  </si>
  <si>
    <t>Усього за підпунктом 1.1.5</t>
  </si>
  <si>
    <t>Усього за пунктом 1.1</t>
  </si>
  <si>
    <t>Усього за підпунктом 1.3.1</t>
  </si>
  <si>
    <t xml:space="preserve"> 1.3.1</t>
  </si>
  <si>
    <t xml:space="preserve">  1.4.1</t>
  </si>
  <si>
    <t>Усього за підпунктом 1.4.1</t>
  </si>
  <si>
    <t xml:space="preserve"> 1.5.1</t>
  </si>
  <si>
    <t xml:space="preserve"> 2.1.2</t>
  </si>
  <si>
    <t>Усього за підпунктом 2.1.2</t>
  </si>
  <si>
    <t xml:space="preserve"> 2.1.3</t>
  </si>
  <si>
    <t>Усього за підпунктом 2.1.3</t>
  </si>
  <si>
    <t>2.1.4</t>
  </si>
  <si>
    <t>Усього за підпунктом 2.1.4</t>
  </si>
  <si>
    <t>Усього за пунктом 2.1</t>
  </si>
  <si>
    <t>Петухова С.Г.</t>
  </si>
  <si>
    <t>1.1.1.2</t>
  </si>
  <si>
    <t>Технічне переоснащення будівель котельні з облаштуванням покрівлі котельні з метелопрофілю в м.Ізюм Харківської області</t>
  </si>
  <si>
    <t>6 од</t>
  </si>
  <si>
    <t>Технічне переоснащення котельні за адресою Харківська область, м.Ізюм, пров.Залікарняний,5б</t>
  </si>
  <si>
    <t>1од</t>
  </si>
  <si>
    <r>
      <t>Покрівлі виконані з рулонних матеріалів. Термін використання 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 xml:space="preserve">ять років. </t>
    </r>
  </si>
  <si>
    <t>Змінена конструкція покрівлі - скатна. Покрівля виконана з металопрофілю на основі з деревяного бруса.</t>
  </si>
  <si>
    <t>Димова труба в аварійному стані. Відвод використаних газів виконується з порушенням норм та правил.</t>
  </si>
  <si>
    <t>Виконання димових труб та газоходів з використанням новітніх технологій.</t>
  </si>
  <si>
    <t>2.1.1.2.</t>
  </si>
  <si>
    <t>Модернізація системи теплопостачання з заміною ділянок теплової мережі в м.Ізюм Харківської області</t>
  </si>
  <si>
    <t>Технічне переоснащення системи теплопостачання з заміною ділянок теплової мережі в м.Ізюм Харківської області</t>
  </si>
  <si>
    <t>1.1.1.3</t>
  </si>
  <si>
    <t>Модернізація обладнання котельні пр.Незалежності, 33б (заміна мережевого насосу) в м.Ізюм Харківської області</t>
  </si>
  <si>
    <t>1 од</t>
  </si>
  <si>
    <t>1.1.1.4</t>
  </si>
  <si>
    <t>Мережевий насос  Д315/71-2 термін експлуатації понад 20 років - 1 одиниця</t>
  </si>
  <si>
    <t>Мережевий насос SPLT 200-400 - 1 одиниця</t>
  </si>
  <si>
    <t>Технічне переоснащення системи безпеки котлів на 7-ми котельних м.Ізюм Харківської області</t>
  </si>
  <si>
    <t>705 п.м.</t>
  </si>
  <si>
    <t xml:space="preserve">Трубопровод Ду-159 мм L=355 м , Ду-219 мм L=104 м та Ду-89 мм  L= 246 м в однотрубному обрахуванні зі сталевих труб </t>
  </si>
  <si>
    <t>Трубопровід Ду-159 мм L=355 м, трубопровід Ду-219 мм L=104 м та Ду-76 мм  L= 132 м в однотрубному обрахуванні зі сталевих труб з посиленою ізоляцією; Ду-76 мм  L= 114 м попередньоізоловані труби, заміна запірної арматури.</t>
  </si>
  <si>
    <t xml:space="preserve">Трубопровод Ду-159 мм L=140.4 м; Ду-108 мм  L=157 м;  Ду-89 мм  L=650.6 м;  Ду-57 мм L=332 м в однотрубному обрахуванні зі сталевих труб </t>
  </si>
  <si>
    <t>Трубопроводв Ду-159 мм L=140.4 м; Ду-108 мм  L=157 м;  Ду-89 мм  L=650.6 м;  Ду-57 мм L=332 однотрубному обрахуванні зі сталевих труб  з посиленою ізоляцією</t>
  </si>
  <si>
    <t>1280.0 п.м</t>
  </si>
  <si>
    <t>Пояснення до фінансового плану використання коштів для виконання інвестиційної програми на 2019 рік ( зі змінами)</t>
  </si>
  <si>
    <t>7 од</t>
  </si>
  <si>
    <t>Запобжні клапани на трубопроводі 7-ми малих котелень - непрацюючі</t>
  </si>
  <si>
    <t>Запобжні клапани на трубопроводі 7-ми малих котелень -  7 одиниць.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</si>
</sst>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0.000"/>
    <numFmt numFmtId="182" formatCode="0.0"/>
    <numFmt numFmtId="18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3" fillId="0" borderId="0" xfId="50" applyFont="1" applyFill="1" applyBorder="1">
      <alignment/>
      <protection/>
    </xf>
    <xf numFmtId="0" fontId="3" fillId="0" borderId="0" xfId="50" applyFont="1" applyFill="1" applyAlignment="1">
      <alignment horizontal="center"/>
      <protection/>
    </xf>
    <xf numFmtId="180" fontId="4" fillId="0" borderId="10" xfId="66" applyFont="1" applyFill="1" applyBorder="1" applyAlignment="1">
      <alignment/>
    </xf>
    <xf numFmtId="0" fontId="6" fillId="0" borderId="0" xfId="50" applyFont="1" applyFill="1" applyAlignment="1">
      <alignment/>
      <protection/>
    </xf>
    <xf numFmtId="0" fontId="4" fillId="0" borderId="0" xfId="50" applyFont="1" applyFill="1" applyAlignment="1">
      <alignment horizontal="center"/>
      <protection/>
    </xf>
    <xf numFmtId="0" fontId="7" fillId="0" borderId="11" xfId="50" applyFont="1" applyFill="1" applyBorder="1" applyAlignment="1">
      <alignment/>
      <protection/>
    </xf>
    <xf numFmtId="0" fontId="8" fillId="0" borderId="0" xfId="50" applyFont="1" applyFill="1" applyBorder="1" applyAlignment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left"/>
      <protection/>
    </xf>
    <xf numFmtId="2" fontId="8" fillId="0" borderId="0" xfId="50" applyNumberFormat="1" applyFont="1" applyFill="1" applyBorder="1" applyAlignment="1">
      <alignment/>
      <protection/>
    </xf>
    <xf numFmtId="0" fontId="9" fillId="0" borderId="0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vertical="center" wrapText="1"/>
      <protection/>
    </xf>
    <xf numFmtId="0" fontId="11" fillId="0" borderId="0" xfId="50" applyFont="1" applyFill="1">
      <alignment/>
      <protection/>
    </xf>
    <xf numFmtId="0" fontId="11" fillId="0" borderId="0" xfId="50" applyFont="1" applyFill="1" applyBorder="1">
      <alignment/>
      <protection/>
    </xf>
    <xf numFmtId="2" fontId="8" fillId="0" borderId="12" xfId="50" applyNumberFormat="1" applyFont="1" applyFill="1" applyBorder="1" applyAlignment="1">
      <alignment horizontal="center"/>
      <protection/>
    </xf>
    <xf numFmtId="0" fontId="8" fillId="0" borderId="12" xfId="50" applyFont="1" applyFill="1" applyBorder="1" applyAlignment="1">
      <alignment horizontal="center" vertical="center"/>
      <protection/>
    </xf>
    <xf numFmtId="0" fontId="11" fillId="0" borderId="0" xfId="50" applyFont="1" applyFill="1" applyAlignment="1">
      <alignment horizontal="center" vertical="center"/>
      <protection/>
    </xf>
    <xf numFmtId="0" fontId="11" fillId="0" borderId="0" xfId="50" applyFont="1" applyFill="1" applyBorder="1" applyAlignment="1">
      <alignment horizontal="center" vertical="center"/>
      <protection/>
    </xf>
    <xf numFmtId="2" fontId="8" fillId="0" borderId="12" xfId="50" applyNumberFormat="1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/>
      <protection/>
    </xf>
    <xf numFmtId="0" fontId="8" fillId="0" borderId="12" xfId="50" applyFont="1" applyFill="1" applyBorder="1" applyAlignment="1">
      <alignment horizontal="center"/>
      <protection/>
    </xf>
    <xf numFmtId="0" fontId="8" fillId="0" borderId="12" xfId="50" applyFont="1" applyFill="1" applyBorder="1" applyAlignment="1">
      <alignment/>
      <protection/>
    </xf>
    <xf numFmtId="3" fontId="4" fillId="0" borderId="12" xfId="56" applyNumberFormat="1" applyFont="1" applyFill="1" applyBorder="1" applyAlignment="1">
      <alignment horizontal="center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14" fontId="4" fillId="0" borderId="12" xfId="50" applyNumberFormat="1" applyFont="1" applyFill="1" applyBorder="1" applyAlignment="1">
      <alignment horizontal="center" vertical="center" wrapText="1"/>
      <protection/>
    </xf>
    <xf numFmtId="16" fontId="4" fillId="0" borderId="12" xfId="50" applyNumberFormat="1" applyFont="1" applyFill="1" applyBorder="1" applyAlignment="1">
      <alignment horizontal="center"/>
      <protection/>
    </xf>
    <xf numFmtId="14" fontId="4" fillId="0" borderId="12" xfId="50" applyNumberFormat="1" applyFont="1" applyFill="1" applyBorder="1" applyAlignment="1">
      <alignment horizontal="center"/>
      <protection/>
    </xf>
    <xf numFmtId="2" fontId="4" fillId="0" borderId="12" xfId="50" applyNumberFormat="1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1" fontId="4" fillId="0" borderId="12" xfId="50" applyNumberFormat="1" applyFont="1" applyFill="1" applyBorder="1" applyAlignment="1">
      <alignment horizontal="center" vertical="center" wrapText="1"/>
      <protection/>
    </xf>
    <xf numFmtId="3" fontId="4" fillId="0" borderId="12" xfId="56" applyNumberFormat="1" applyFont="1" applyFill="1" applyBorder="1" applyAlignment="1">
      <alignment horizontal="center" vertical="center" wrapText="1"/>
      <protection/>
    </xf>
    <xf numFmtId="0" fontId="4" fillId="0" borderId="12" xfId="50" applyFont="1" applyFill="1" applyBorder="1">
      <alignment/>
      <protection/>
    </xf>
    <xf numFmtId="49" fontId="4" fillId="0" borderId="12" xfId="50" applyNumberFormat="1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4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>
      <alignment horizontal="center"/>
      <protection/>
    </xf>
    <xf numFmtId="2" fontId="3" fillId="0" borderId="0" xfId="50" applyNumberFormat="1" applyFont="1" applyFill="1" applyBorder="1">
      <alignment/>
      <protection/>
    </xf>
    <xf numFmtId="0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9" fillId="0" borderId="12" xfId="50" applyFont="1" applyFill="1" applyBorder="1" applyAlignment="1">
      <alignment horizontal="right"/>
      <protection/>
    </xf>
    <xf numFmtId="0" fontId="13" fillId="0" borderId="12" xfId="50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33" applyNumberFormat="1" applyFont="1" applyFill="1" applyBorder="1" applyAlignment="1" applyProtection="1">
      <alignment horizontal="center" vertical="center" wrapText="1"/>
      <protection/>
    </xf>
    <xf numFmtId="2" fontId="4" fillId="0" borderId="12" xfId="50" applyNumberFormat="1" applyFont="1" applyFill="1" applyBorder="1" applyAlignment="1">
      <alignment horizontal="center"/>
      <protection/>
    </xf>
    <xf numFmtId="2" fontId="4" fillId="0" borderId="12" xfId="50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4" fillId="0" borderId="0" xfId="64" applyNumberFormat="1" applyFont="1" applyFill="1" applyAlignment="1">
      <alignment/>
    </xf>
    <xf numFmtId="180" fontId="6" fillId="0" borderId="0" xfId="64" applyNumberFormat="1" applyFont="1" applyFill="1" applyAlignment="1">
      <alignment/>
    </xf>
    <xf numFmtId="0" fontId="4" fillId="0" borderId="0" xfId="50" applyFont="1" applyFill="1" applyBorder="1" applyAlignment="1">
      <alignment/>
      <protection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4" fillId="0" borderId="12" xfId="56" applyNumberFormat="1" applyFont="1" applyFill="1" applyBorder="1" applyAlignment="1">
      <alignment horizontal="center" vertical="center" wrapText="1"/>
      <protection/>
    </xf>
    <xf numFmtId="2" fontId="13" fillId="0" borderId="12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top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2" xfId="56" applyNumberFormat="1" applyFont="1" applyFill="1" applyBorder="1" applyAlignment="1">
      <alignment horizontal="center" wrapText="1"/>
      <protection/>
    </xf>
    <xf numFmtId="2" fontId="8" fillId="0" borderId="12" xfId="50" applyNumberFormat="1" applyFont="1" applyFill="1" applyBorder="1" applyAlignment="1">
      <alignment/>
      <protection/>
    </xf>
    <xf numFmtId="2" fontId="4" fillId="0" borderId="12" xfId="50" applyNumberFormat="1" applyFont="1" applyFill="1" applyBorder="1" applyAlignment="1">
      <alignment horizontal="center" vertical="center" wrapText="1"/>
      <protection/>
    </xf>
    <xf numFmtId="2" fontId="8" fillId="0" borderId="12" xfId="50" applyNumberFormat="1" applyFont="1" applyFill="1" applyBorder="1" applyAlignment="1">
      <alignment horizontal="center" vertical="center" wrapText="1"/>
      <protection/>
    </xf>
    <xf numFmtId="2" fontId="8" fillId="0" borderId="12" xfId="56" applyNumberFormat="1" applyFont="1" applyFill="1" applyBorder="1" applyAlignment="1">
      <alignment horizontal="center" vertical="center" wrapText="1"/>
      <protection/>
    </xf>
    <xf numFmtId="2" fontId="4" fillId="0" borderId="0" xfId="50" applyNumberFormat="1" applyFont="1" applyFill="1" applyBorder="1" applyAlignment="1">
      <alignment vertical="center" wrapText="1"/>
      <protection/>
    </xf>
    <xf numFmtId="0" fontId="4" fillId="0" borderId="12" xfId="50" applyNumberFormat="1" applyFont="1" applyFill="1" applyBorder="1" applyAlignment="1">
      <alignment horizontal="center" vertical="center"/>
      <protection/>
    </xf>
    <xf numFmtId="2" fontId="8" fillId="0" borderId="0" xfId="50" applyNumberFormat="1" applyFont="1" applyFill="1" applyBorder="1" applyAlignment="1">
      <alignment horizontal="center"/>
      <protection/>
    </xf>
    <xf numFmtId="2" fontId="6" fillId="0" borderId="0" xfId="50" applyNumberFormat="1" applyFont="1" applyFill="1">
      <alignment/>
      <protection/>
    </xf>
    <xf numFmtId="2" fontId="4" fillId="0" borderId="12" xfId="0" applyNumberFormat="1" applyFont="1" applyFill="1" applyBorder="1" applyAlignment="1">
      <alignment horizontal="left" vertical="top" wrapText="1"/>
    </xf>
    <xf numFmtId="0" fontId="8" fillId="0" borderId="0" xfId="50" applyFont="1" applyFill="1" applyBorder="1">
      <alignment/>
      <protection/>
    </xf>
    <xf numFmtId="0" fontId="8" fillId="0" borderId="0" xfId="50" applyFont="1" applyFill="1">
      <alignment/>
      <protection/>
    </xf>
    <xf numFmtId="49" fontId="4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>
      <alignment/>
      <protection/>
    </xf>
    <xf numFmtId="2" fontId="6" fillId="0" borderId="0" xfId="0" applyNumberFormat="1" applyFont="1" applyFill="1" applyAlignment="1">
      <alignment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" vertical="center"/>
      <protection/>
    </xf>
    <xf numFmtId="14" fontId="4" fillId="0" borderId="12" xfId="50" applyNumberFormat="1" applyFont="1" applyFill="1" applyBorder="1" applyAlignment="1">
      <alignment horizontal="center" vertical="center"/>
      <protection/>
    </xf>
    <xf numFmtId="2" fontId="9" fillId="0" borderId="12" xfId="50" applyNumberFormat="1" applyFont="1" applyFill="1" applyBorder="1" applyAlignment="1" applyProtection="1">
      <alignment horizontal="center" vertical="center"/>
      <protection/>
    </xf>
    <xf numFmtId="2" fontId="13" fillId="0" borderId="13" xfId="50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56" applyNumberFormat="1" applyFont="1" applyFill="1" applyBorder="1" applyAlignment="1">
      <alignment horizontal="center" vertical="center" wrapText="1"/>
      <protection/>
    </xf>
    <xf numFmtId="2" fontId="9" fillId="0" borderId="13" xfId="50" applyNumberFormat="1" applyFont="1" applyFill="1" applyBorder="1" applyAlignment="1" applyProtection="1">
      <alignment horizontal="center" vertical="center"/>
      <protection/>
    </xf>
    <xf numFmtId="14" fontId="4" fillId="0" borderId="13" xfId="50" applyNumberFormat="1" applyFont="1" applyFill="1" applyBorder="1" applyAlignment="1">
      <alignment vertical="center"/>
      <protection/>
    </xf>
    <xf numFmtId="0" fontId="4" fillId="0" borderId="13" xfId="50" applyFont="1" applyFill="1" applyBorder="1" applyAlignment="1">
      <alignment vertical="center" wrapText="1"/>
      <protection/>
    </xf>
    <xf numFmtId="14" fontId="4" fillId="0" borderId="12" xfId="50" applyNumberFormat="1" applyFont="1" applyFill="1" applyBorder="1" applyAlignment="1">
      <alignment vertical="center"/>
      <protection/>
    </xf>
    <xf numFmtId="49" fontId="4" fillId="0" borderId="12" xfId="50" applyNumberFormat="1" applyFont="1" applyFill="1" applyBorder="1" applyAlignment="1">
      <alignment horizontal="left" vertical="center" wrapText="1"/>
      <protection/>
    </xf>
    <xf numFmtId="2" fontId="3" fillId="0" borderId="12" xfId="50" applyNumberFormat="1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/>
      <protection/>
    </xf>
    <xf numFmtId="0" fontId="4" fillId="0" borderId="12" xfId="34" applyNumberFormat="1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>
      <alignment horizontal="center" vertical="center" wrapText="1"/>
      <protection/>
    </xf>
    <xf numFmtId="0" fontId="4" fillId="0" borderId="15" xfId="50" applyFont="1" applyFill="1" applyBorder="1" applyAlignment="1">
      <alignment horizontal="center" vertical="center" wrapText="1"/>
      <protection/>
    </xf>
    <xf numFmtId="2" fontId="4" fillId="0" borderId="12" xfId="34" applyNumberFormat="1" applyFont="1" applyFill="1" applyBorder="1" applyAlignment="1" applyProtection="1">
      <alignment horizontal="center" vertical="center" wrapText="1"/>
      <protection/>
    </xf>
    <xf numFmtId="2" fontId="8" fillId="0" borderId="12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2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Alignment="1">
      <alignment horizontal="center" wrapText="1"/>
      <protection/>
    </xf>
    <xf numFmtId="0" fontId="7" fillId="0" borderId="11" xfId="50" applyFont="1" applyFill="1" applyBorder="1" applyAlignment="1">
      <alignment horizontal="center"/>
      <protection/>
    </xf>
    <xf numFmtId="180" fontId="4" fillId="0" borderId="10" xfId="66" applyFont="1" applyFill="1" applyBorder="1" applyAlignment="1">
      <alignment horizontal="center"/>
    </xf>
    <xf numFmtId="0" fontId="4" fillId="0" borderId="10" xfId="5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2" fontId="8" fillId="0" borderId="12" xfId="50" applyNumberFormat="1" applyFont="1" applyFill="1" applyBorder="1" applyAlignment="1">
      <alignment horizont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0" borderId="14" xfId="34" applyNumberFormat="1" applyFont="1" applyFill="1" applyBorder="1" applyAlignment="1" applyProtection="1">
      <alignment horizontal="center" vertical="center" wrapText="1"/>
      <protection/>
    </xf>
    <xf numFmtId="0" fontId="4" fillId="0" borderId="16" xfId="34" applyNumberFormat="1" applyFont="1" applyFill="1" applyBorder="1" applyAlignment="1" applyProtection="1">
      <alignment horizontal="center" vertical="center" wrapText="1"/>
      <protection/>
    </xf>
    <xf numFmtId="0" fontId="4" fillId="0" borderId="15" xfId="34" applyNumberFormat="1" applyFont="1" applyFill="1" applyBorder="1" applyAlignment="1" applyProtection="1">
      <alignment horizontal="center" vertical="center" wrapText="1"/>
      <protection/>
    </xf>
    <xf numFmtId="2" fontId="4" fillId="0" borderId="12" xfId="50" applyNumberFormat="1" applyFont="1" applyFill="1" applyBorder="1" applyAlignment="1">
      <alignment horizontal="right"/>
      <protection/>
    </xf>
    <xf numFmtId="2" fontId="13" fillId="0" borderId="12" xfId="50" applyNumberFormat="1" applyFont="1" applyFill="1" applyBorder="1" applyAlignment="1">
      <alignment horizontal="right"/>
      <protection/>
    </xf>
    <xf numFmtId="2" fontId="8" fillId="0" borderId="12" xfId="50" applyNumberFormat="1" applyFont="1" applyFill="1" applyBorder="1" applyAlignment="1">
      <alignment horizontal="center"/>
      <protection/>
    </xf>
    <xf numFmtId="0" fontId="8" fillId="0" borderId="14" xfId="50" applyFont="1" applyFill="1" applyBorder="1" applyAlignment="1">
      <alignment horizontal="center"/>
      <protection/>
    </xf>
    <xf numFmtId="0" fontId="8" fillId="0" borderId="16" xfId="50" applyFont="1" applyFill="1" applyBorder="1" applyAlignment="1">
      <alignment horizontal="center"/>
      <protection/>
    </xf>
    <xf numFmtId="0" fontId="8" fillId="0" borderId="15" xfId="50" applyFont="1" applyFill="1" applyBorder="1" applyAlignment="1">
      <alignment horizontal="center"/>
      <protection/>
    </xf>
    <xf numFmtId="0" fontId="8" fillId="0" borderId="12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/>
      <protection/>
    </xf>
    <xf numFmtId="0" fontId="4" fillId="0" borderId="15" xfId="50" applyFont="1" applyFill="1" applyBorder="1" applyAlignment="1">
      <alignment horizontal="center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4" xfId="50" applyFont="1" applyFill="1" applyBorder="1" applyAlignment="1">
      <alignment horizontal="center" vertical="center"/>
      <protection/>
    </xf>
    <xf numFmtId="0" fontId="8" fillId="0" borderId="16" xfId="50" applyFont="1" applyFill="1" applyBorder="1" applyAlignment="1">
      <alignment horizontal="center" vertical="center"/>
      <protection/>
    </xf>
    <xf numFmtId="0" fontId="8" fillId="0" borderId="15" xfId="50" applyFont="1" applyFill="1" applyBorder="1" applyAlignment="1">
      <alignment horizontal="center" vertical="center"/>
      <protection/>
    </xf>
    <xf numFmtId="0" fontId="9" fillId="0" borderId="13" xfId="50" applyFont="1" applyFill="1" applyBorder="1" applyAlignment="1">
      <alignment horizontal="center" vertical="center" textRotation="90" wrapText="1"/>
      <protection/>
    </xf>
    <xf numFmtId="0" fontId="9" fillId="0" borderId="17" xfId="50" applyFont="1" applyFill="1" applyBorder="1" applyAlignment="1">
      <alignment horizontal="center" vertical="center" textRotation="90" wrapText="1"/>
      <protection/>
    </xf>
    <xf numFmtId="0" fontId="9" fillId="0" borderId="18" xfId="50" applyFont="1" applyFill="1" applyBorder="1" applyAlignment="1">
      <alignment horizontal="center" vertical="center" textRotation="90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3" xfId="50" applyFont="1" applyFill="1" applyBorder="1" applyAlignment="1">
      <alignment horizontal="center" vertical="center" textRotation="90" wrapText="1"/>
      <protection/>
    </xf>
    <xf numFmtId="0" fontId="4" fillId="0" borderId="17" xfId="50" applyFont="1" applyFill="1" applyBorder="1" applyAlignment="1">
      <alignment horizontal="center" vertical="center" textRotation="90" wrapText="1"/>
      <protection/>
    </xf>
    <xf numFmtId="0" fontId="4" fillId="0" borderId="18" xfId="50" applyFont="1" applyFill="1" applyBorder="1" applyAlignment="1">
      <alignment horizontal="center" vertical="center" textRotation="90" wrapText="1"/>
      <protection/>
    </xf>
    <xf numFmtId="0" fontId="15" fillId="0" borderId="0" xfId="50" applyFont="1" applyFill="1" applyBorder="1" applyAlignment="1">
      <alignment horizontal="center"/>
      <protection/>
    </xf>
    <xf numFmtId="0" fontId="9" fillId="0" borderId="12" xfId="50" applyFont="1" applyFill="1" applyBorder="1" applyAlignment="1">
      <alignment horizontal="right"/>
      <protection/>
    </xf>
    <xf numFmtId="0" fontId="9" fillId="0" borderId="12" xfId="50" applyFont="1" applyFill="1" applyBorder="1" applyAlignment="1">
      <alignment horizontal="center" vertical="center" wrapText="1"/>
      <protection/>
    </xf>
    <xf numFmtId="0" fontId="9" fillId="0" borderId="13" xfId="33" applyFont="1" applyFill="1" applyBorder="1" applyAlignment="1" applyProtection="1">
      <alignment horizontal="center" vertical="center" textRotation="90" wrapText="1"/>
      <protection locked="0"/>
    </xf>
    <xf numFmtId="0" fontId="9" fillId="0" borderId="17" xfId="33" applyFont="1" applyFill="1" applyBorder="1" applyAlignment="1" applyProtection="1">
      <alignment horizontal="center" vertical="center" textRotation="90" wrapText="1"/>
      <protection locked="0"/>
    </xf>
    <xf numFmtId="0" fontId="9" fillId="0" borderId="18" xfId="33" applyFont="1" applyFill="1" applyBorder="1" applyAlignment="1" applyProtection="1">
      <alignment horizontal="center" vertical="center" textRotation="90" wrapText="1"/>
      <protection locked="0"/>
    </xf>
    <xf numFmtId="0" fontId="16" fillId="0" borderId="0" xfId="50" applyFont="1" applyFill="1" applyAlignment="1">
      <alignment horizontal="center" wrapText="1"/>
      <protection/>
    </xf>
    <xf numFmtId="0" fontId="4" fillId="0" borderId="19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textRotation="90"/>
      <protection/>
    </xf>
    <xf numFmtId="0" fontId="4" fillId="0" borderId="12" xfId="50" applyFont="1" applyFill="1" applyBorder="1" applyAlignment="1">
      <alignment horizontal="center" vertical="center" textRotation="90" wrapText="1"/>
      <protection/>
    </xf>
    <xf numFmtId="0" fontId="3" fillId="0" borderId="13" xfId="50" applyFont="1" applyFill="1" applyBorder="1" applyAlignment="1">
      <alignment horizontal="center" vertical="center" textRotation="90" wrapText="1"/>
      <protection/>
    </xf>
    <xf numFmtId="0" fontId="3" fillId="0" borderId="17" xfId="50" applyFont="1" applyFill="1" applyBorder="1" applyAlignment="1">
      <alignment horizontal="center" vertical="center" textRotation="90" wrapText="1"/>
      <protection/>
    </xf>
    <xf numFmtId="0" fontId="3" fillId="0" borderId="18" xfId="50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4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8"/>
  <sheetViews>
    <sheetView tabSelected="1" zoomScale="90" zoomScaleNormal="90" zoomScaleSheetLayoutView="100" zoomScalePageLayoutView="80" workbookViewId="0" topLeftCell="A9">
      <selection activeCell="AA22" sqref="AA22"/>
    </sheetView>
  </sheetViews>
  <sheetFormatPr defaultColWidth="5.28125" defaultRowHeight="69.75" customHeight="1"/>
  <cols>
    <col min="1" max="1" width="6.7109375" style="3" customWidth="1"/>
    <col min="2" max="2" width="34.57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8.00390625" style="1" customWidth="1"/>
    <col min="11" max="11" width="11.140625" style="1" customWidth="1"/>
    <col min="12" max="12" width="9.57421875" style="1" customWidth="1"/>
    <col min="13" max="13" width="6.57421875" style="1" hidden="1" customWidth="1"/>
    <col min="14" max="14" width="7.00390625" style="1" hidden="1" customWidth="1"/>
    <col min="15" max="15" width="6.7109375" style="1" hidden="1" customWidth="1"/>
    <col min="16" max="16" width="6.140625" style="1" hidden="1" customWidth="1"/>
    <col min="17" max="17" width="7.8515625" style="1" customWidth="1"/>
    <col min="18" max="18" width="8.140625" style="1" customWidth="1"/>
    <col min="19" max="19" width="8.28125" style="1" customWidth="1"/>
    <col min="20" max="20" width="9.00390625" style="1" customWidth="1"/>
    <col min="21" max="21" width="7.00390625" style="2" customWidth="1"/>
    <col min="22" max="22" width="7.7109375" style="2" customWidth="1"/>
    <col min="23" max="24" width="6.57421875" style="2" customWidth="1"/>
    <col min="25" max="25" width="9.28125" style="2" customWidth="1"/>
    <col min="26" max="26" width="8.57421875" style="2" customWidth="1"/>
    <col min="27" max="27" width="18.421875" style="2" customWidth="1"/>
    <col min="28" max="28" width="21.140625" style="2" customWidth="1"/>
    <col min="29" max="29" width="7.00390625" style="2" customWidth="1"/>
    <col min="30" max="30" width="7.57421875" style="2" customWidth="1"/>
    <col min="31" max="16384" width="5.28125" style="1" customWidth="1"/>
  </cols>
  <sheetData>
    <row r="1" spans="1:28" ht="39.75" customHeight="1">
      <c r="A1" s="137" t="s">
        <v>133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6.5" customHeight="1">
      <c r="A2" s="131" t="s">
        <v>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9" ht="14.25" customHeight="1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40"/>
    </row>
    <row r="4" spans="1:30" ht="109.5" customHeight="1">
      <c r="A4" s="127" t="s">
        <v>1</v>
      </c>
      <c r="B4" s="127" t="s">
        <v>2</v>
      </c>
      <c r="C4" s="128" t="s">
        <v>3</v>
      </c>
      <c r="D4" s="127" t="s">
        <v>4</v>
      </c>
      <c r="E4" s="127"/>
      <c r="F4" s="127"/>
      <c r="G4" s="134" t="s">
        <v>73</v>
      </c>
      <c r="H4" s="134" t="s">
        <v>72</v>
      </c>
      <c r="I4" s="124" t="s">
        <v>5</v>
      </c>
      <c r="J4" s="124" t="s">
        <v>79</v>
      </c>
      <c r="K4" s="127" t="s">
        <v>6</v>
      </c>
      <c r="L4" s="127"/>
      <c r="M4" s="133" t="s">
        <v>71</v>
      </c>
      <c r="N4" s="133"/>
      <c r="O4" s="133"/>
      <c r="P4" s="133"/>
      <c r="Q4" s="142" t="s">
        <v>77</v>
      </c>
      <c r="R4" s="142" t="s">
        <v>7</v>
      </c>
      <c r="S4" s="128" t="s">
        <v>8</v>
      </c>
      <c r="T4" s="128" t="s">
        <v>9</v>
      </c>
      <c r="U4" s="142" t="s">
        <v>10</v>
      </c>
      <c r="V4" s="128" t="s">
        <v>11</v>
      </c>
      <c r="W4" s="128" t="s">
        <v>12</v>
      </c>
      <c r="X4" s="143" t="s">
        <v>70</v>
      </c>
      <c r="Y4" s="128" t="s">
        <v>13</v>
      </c>
      <c r="Z4" s="142" t="s">
        <v>14</v>
      </c>
      <c r="AA4" s="127" t="s">
        <v>74</v>
      </c>
      <c r="AB4" s="127"/>
      <c r="AD4" s="141"/>
    </row>
    <row r="5" spans="1:30" ht="14.25" customHeight="1">
      <c r="A5" s="127"/>
      <c r="B5" s="127"/>
      <c r="C5" s="129"/>
      <c r="D5" s="127" t="s">
        <v>15</v>
      </c>
      <c r="E5" s="140" t="s">
        <v>69</v>
      </c>
      <c r="F5" s="140"/>
      <c r="G5" s="135"/>
      <c r="H5" s="135"/>
      <c r="I5" s="125"/>
      <c r="J5" s="125"/>
      <c r="K5" s="128" t="s">
        <v>16</v>
      </c>
      <c r="L5" s="128" t="s">
        <v>17</v>
      </c>
      <c r="M5" s="133" t="s">
        <v>68</v>
      </c>
      <c r="N5" s="133" t="s">
        <v>67</v>
      </c>
      <c r="O5" s="133" t="s">
        <v>66</v>
      </c>
      <c r="P5" s="133" t="s">
        <v>65</v>
      </c>
      <c r="Q5" s="142"/>
      <c r="R5" s="142"/>
      <c r="S5" s="129"/>
      <c r="T5" s="129"/>
      <c r="U5" s="142"/>
      <c r="V5" s="129"/>
      <c r="W5" s="129"/>
      <c r="X5" s="144"/>
      <c r="Y5" s="129"/>
      <c r="Z5" s="142"/>
      <c r="AA5" s="127" t="s">
        <v>75</v>
      </c>
      <c r="AB5" s="127" t="s">
        <v>76</v>
      </c>
      <c r="AD5" s="141"/>
    </row>
    <row r="6" spans="1:30" ht="49.5" customHeight="1">
      <c r="A6" s="127"/>
      <c r="B6" s="127"/>
      <c r="C6" s="129"/>
      <c r="D6" s="127"/>
      <c r="E6" s="134" t="s">
        <v>64</v>
      </c>
      <c r="F6" s="134" t="s">
        <v>63</v>
      </c>
      <c r="G6" s="135"/>
      <c r="H6" s="135"/>
      <c r="I6" s="125"/>
      <c r="J6" s="125"/>
      <c r="K6" s="129"/>
      <c r="L6" s="129"/>
      <c r="M6" s="133"/>
      <c r="N6" s="133"/>
      <c r="O6" s="133"/>
      <c r="P6" s="133"/>
      <c r="Q6" s="142"/>
      <c r="R6" s="142"/>
      <c r="S6" s="129"/>
      <c r="T6" s="129"/>
      <c r="U6" s="142"/>
      <c r="V6" s="129"/>
      <c r="W6" s="129"/>
      <c r="X6" s="144"/>
      <c r="Y6" s="129"/>
      <c r="Z6" s="142"/>
      <c r="AA6" s="127"/>
      <c r="AB6" s="127"/>
      <c r="AD6" s="141"/>
    </row>
    <row r="7" spans="1:30" ht="19.5" customHeight="1">
      <c r="A7" s="127"/>
      <c r="B7" s="127"/>
      <c r="C7" s="130"/>
      <c r="D7" s="127"/>
      <c r="E7" s="136"/>
      <c r="F7" s="136"/>
      <c r="G7" s="136"/>
      <c r="H7" s="136"/>
      <c r="I7" s="126"/>
      <c r="J7" s="126"/>
      <c r="K7" s="130"/>
      <c r="L7" s="130"/>
      <c r="M7" s="133"/>
      <c r="N7" s="133"/>
      <c r="O7" s="133"/>
      <c r="P7" s="133"/>
      <c r="Q7" s="142"/>
      <c r="R7" s="142"/>
      <c r="S7" s="130"/>
      <c r="T7" s="130"/>
      <c r="U7" s="142"/>
      <c r="V7" s="130"/>
      <c r="W7" s="130"/>
      <c r="X7" s="145"/>
      <c r="Y7" s="130"/>
      <c r="Z7" s="142"/>
      <c r="AA7" s="127"/>
      <c r="AB7" s="127"/>
      <c r="AD7" s="141"/>
    </row>
    <row r="8" spans="1:30" s="3" customFormat="1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5</v>
      </c>
      <c r="J8" s="24"/>
      <c r="K8" s="24">
        <v>6</v>
      </c>
      <c r="L8" s="24">
        <v>7</v>
      </c>
      <c r="M8" s="24">
        <v>12</v>
      </c>
      <c r="N8" s="24">
        <v>13</v>
      </c>
      <c r="O8" s="24">
        <v>14</v>
      </c>
      <c r="P8" s="24">
        <v>15</v>
      </c>
      <c r="Q8" s="24">
        <v>8</v>
      </c>
      <c r="R8" s="24">
        <v>9</v>
      </c>
      <c r="S8" s="24">
        <v>10</v>
      </c>
      <c r="T8" s="24">
        <v>11</v>
      </c>
      <c r="U8" s="24">
        <v>12</v>
      </c>
      <c r="V8" s="24">
        <v>13</v>
      </c>
      <c r="W8" s="24">
        <v>14</v>
      </c>
      <c r="X8" s="24">
        <v>15</v>
      </c>
      <c r="Y8" s="24">
        <v>16</v>
      </c>
      <c r="Z8" s="24">
        <v>17</v>
      </c>
      <c r="AA8" s="24">
        <v>18</v>
      </c>
      <c r="AB8" s="24">
        <v>19</v>
      </c>
      <c r="AC8" s="39"/>
      <c r="AD8" s="39"/>
    </row>
    <row r="9" spans="1:28" ht="15" customHeight="1">
      <c r="A9" s="24" t="s">
        <v>18</v>
      </c>
      <c r="B9" s="116" t="s">
        <v>19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20.25" customHeight="1">
      <c r="A10" s="29" t="s">
        <v>20</v>
      </c>
      <c r="B10" s="120" t="s">
        <v>83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5" customHeight="1">
      <c r="A11" s="28" t="s">
        <v>84</v>
      </c>
      <c r="B11" s="107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  <c r="AA11" s="34" t="s">
        <v>22</v>
      </c>
      <c r="AB11" s="34" t="s">
        <v>22</v>
      </c>
    </row>
    <row r="12" spans="1:28" ht="66.75" customHeight="1">
      <c r="A12" s="85" t="s">
        <v>85</v>
      </c>
      <c r="B12" s="44" t="s">
        <v>109</v>
      </c>
      <c r="C12" s="32" t="s">
        <v>110</v>
      </c>
      <c r="D12" s="82">
        <v>495.03</v>
      </c>
      <c r="E12" s="59"/>
      <c r="F12" s="59"/>
      <c r="G12" s="59"/>
      <c r="H12" s="59"/>
      <c r="I12" s="83"/>
      <c r="J12" s="83"/>
      <c r="K12" s="82">
        <f>D12</f>
        <v>495.03</v>
      </c>
      <c r="L12" s="81">
        <v>0</v>
      </c>
      <c r="M12" s="59"/>
      <c r="N12" s="59"/>
      <c r="O12" s="59"/>
      <c r="P12" s="59"/>
      <c r="Q12" s="84">
        <f>(1+(D12-Y12)/Z12)*12</f>
        <v>66</v>
      </c>
      <c r="R12" s="81"/>
      <c r="S12" s="31">
        <v>0</v>
      </c>
      <c r="T12" s="31">
        <v>0</v>
      </c>
      <c r="U12" s="31">
        <v>0</v>
      </c>
      <c r="V12" s="31">
        <f>D12/10</f>
        <v>49.503</v>
      </c>
      <c r="W12" s="31">
        <v>0</v>
      </c>
      <c r="X12" s="59">
        <v>0</v>
      </c>
      <c r="Y12" s="31">
        <f>T12+U12+V12+W12</f>
        <v>49.503</v>
      </c>
      <c r="Z12" s="31">
        <f>T12+U12+K12/5</f>
        <v>99.006</v>
      </c>
      <c r="AA12" s="86" t="s">
        <v>113</v>
      </c>
      <c r="AB12" s="86" t="s">
        <v>114</v>
      </c>
    </row>
    <row r="13" spans="1:28" ht="75" customHeight="1">
      <c r="A13" s="79" t="s">
        <v>108</v>
      </c>
      <c r="B13" s="44" t="s">
        <v>111</v>
      </c>
      <c r="C13" s="32" t="s">
        <v>112</v>
      </c>
      <c r="D13" s="31">
        <v>584.19</v>
      </c>
      <c r="E13" s="31"/>
      <c r="F13" s="31"/>
      <c r="G13" s="31"/>
      <c r="H13" s="31"/>
      <c r="I13" s="58" t="s">
        <v>22</v>
      </c>
      <c r="J13" s="58"/>
      <c r="K13" s="89">
        <v>0</v>
      </c>
      <c r="L13" s="31">
        <f>D13</f>
        <v>584.19</v>
      </c>
      <c r="M13" s="31"/>
      <c r="N13" s="31"/>
      <c r="O13" s="31"/>
      <c r="P13" s="31"/>
      <c r="Q13" s="80">
        <f>(1+(D13-Y13)/Z13)*12</f>
        <v>66</v>
      </c>
      <c r="R13" s="31"/>
      <c r="S13" s="31">
        <v>0</v>
      </c>
      <c r="T13" s="31">
        <v>0</v>
      </c>
      <c r="U13" s="31">
        <v>0</v>
      </c>
      <c r="V13" s="31">
        <f>D13/10</f>
        <v>58.419000000000004</v>
      </c>
      <c r="W13" s="31">
        <v>0</v>
      </c>
      <c r="X13" s="31">
        <v>0</v>
      </c>
      <c r="Y13" s="31">
        <f>T13+U13+V13+W13</f>
        <v>58.419000000000004</v>
      </c>
      <c r="Z13" s="31">
        <f>T13+U13+L13/5</f>
        <v>116.83800000000001</v>
      </c>
      <c r="AA13" s="27" t="s">
        <v>115</v>
      </c>
      <c r="AB13" s="27" t="s">
        <v>116</v>
      </c>
    </row>
    <row r="14" spans="1:28" ht="47.25" customHeight="1">
      <c r="A14" s="87" t="s">
        <v>120</v>
      </c>
      <c r="B14" s="88" t="s">
        <v>121</v>
      </c>
      <c r="C14" s="79" t="s">
        <v>122</v>
      </c>
      <c r="D14" s="31">
        <v>681.55</v>
      </c>
      <c r="E14" s="31"/>
      <c r="F14" s="31"/>
      <c r="G14" s="31"/>
      <c r="H14" s="31"/>
      <c r="I14" s="58" t="s">
        <v>22</v>
      </c>
      <c r="J14" s="58"/>
      <c r="K14" s="31">
        <f>D14</f>
        <v>681.55</v>
      </c>
      <c r="L14" s="31"/>
      <c r="M14" s="31"/>
      <c r="N14" s="31"/>
      <c r="O14" s="31"/>
      <c r="P14" s="31"/>
      <c r="Q14" s="80">
        <f>(1+(D14-Y14)/Z14)*12</f>
        <v>34.69372881355932</v>
      </c>
      <c r="R14" s="31"/>
      <c r="S14" s="31">
        <v>4824</v>
      </c>
      <c r="T14" s="31">
        <v>88.77</v>
      </c>
      <c r="U14" s="31">
        <v>10.92</v>
      </c>
      <c r="V14" s="31">
        <v>132.35</v>
      </c>
      <c r="W14" s="31">
        <v>3.2</v>
      </c>
      <c r="X14" s="31">
        <v>0</v>
      </c>
      <c r="Y14" s="31">
        <f>T14+U14+V14+W14</f>
        <v>235.23999999999998</v>
      </c>
      <c r="Z14" s="31">
        <f>T14+U14+K14/5</f>
        <v>236</v>
      </c>
      <c r="AA14" s="27" t="s">
        <v>124</v>
      </c>
      <c r="AB14" s="27" t="s">
        <v>125</v>
      </c>
    </row>
    <row r="15" spans="1:28" ht="92.25" customHeight="1">
      <c r="A15" s="87" t="s">
        <v>123</v>
      </c>
      <c r="B15" s="88" t="s">
        <v>126</v>
      </c>
      <c r="C15" s="79" t="s">
        <v>134</v>
      </c>
      <c r="D15" s="31">
        <v>53.9</v>
      </c>
      <c r="E15" s="31"/>
      <c r="F15" s="31"/>
      <c r="G15" s="31"/>
      <c r="H15" s="31"/>
      <c r="I15" s="58" t="s">
        <v>22</v>
      </c>
      <c r="J15" s="58"/>
      <c r="K15" s="31">
        <f>D15</f>
        <v>53.9</v>
      </c>
      <c r="L15" s="31"/>
      <c r="M15" s="31"/>
      <c r="N15" s="31"/>
      <c r="O15" s="31"/>
      <c r="P15" s="31"/>
      <c r="Q15" s="80">
        <f>(1+(D15-Y15)/Z15)*12</f>
        <v>60</v>
      </c>
      <c r="R15" s="31"/>
      <c r="S15" s="31">
        <v>0</v>
      </c>
      <c r="T15" s="31">
        <v>0</v>
      </c>
      <c r="U15" s="31">
        <v>0</v>
      </c>
      <c r="V15" s="31">
        <f>D15/5</f>
        <v>10.78</v>
      </c>
      <c r="W15" s="31">
        <v>0</v>
      </c>
      <c r="X15" s="31">
        <v>0</v>
      </c>
      <c r="Y15" s="31">
        <f>T15+U15+V15+W15</f>
        <v>10.78</v>
      </c>
      <c r="Z15" s="31">
        <f>T15+U15+K15/5</f>
        <v>10.78</v>
      </c>
      <c r="AA15" s="27" t="s">
        <v>135</v>
      </c>
      <c r="AB15" s="27" t="s">
        <v>136</v>
      </c>
    </row>
    <row r="16" spans="1:28" ht="17.25" customHeight="1">
      <c r="A16" s="117" t="s">
        <v>23</v>
      </c>
      <c r="B16" s="118"/>
      <c r="C16" s="119"/>
      <c r="D16" s="46">
        <f>D12+D13+D14+D15</f>
        <v>1814.67</v>
      </c>
      <c r="E16" s="46">
        <f>E12+E13</f>
        <v>0</v>
      </c>
      <c r="F16" s="46">
        <f>F12+F13</f>
        <v>0</v>
      </c>
      <c r="G16" s="46">
        <f>G12+G13</f>
        <v>0</v>
      </c>
      <c r="H16" s="46">
        <f>H12+H13</f>
        <v>0</v>
      </c>
      <c r="I16" s="46"/>
      <c r="J16" s="46"/>
      <c r="K16" s="46">
        <f>K12+K13+K14+K15</f>
        <v>1230.48</v>
      </c>
      <c r="L16" s="46">
        <f>L12+L13+L14+L15</f>
        <v>584.19</v>
      </c>
      <c r="M16" s="47"/>
      <c r="N16" s="47"/>
      <c r="O16" s="46"/>
      <c r="P16" s="46"/>
      <c r="Q16" s="46">
        <f>(1+(D16-Y16)/Z16)*12</f>
        <v>49.889811164141946</v>
      </c>
      <c r="R16" s="46"/>
      <c r="S16" s="46">
        <f>S12+S13+S14+S15</f>
        <v>4824</v>
      </c>
      <c r="T16" s="46">
        <f>T12+T13</f>
        <v>0</v>
      </c>
      <c r="U16" s="46">
        <f>U12+U13</f>
        <v>0</v>
      </c>
      <c r="V16" s="46">
        <f>V12+V13+V14+V15</f>
        <v>251.052</v>
      </c>
      <c r="W16" s="46">
        <f>W12+W13</f>
        <v>0</v>
      </c>
      <c r="X16" s="46">
        <f>X12</f>
        <v>0</v>
      </c>
      <c r="Y16" s="46">
        <f>Y12+Y13+Y14+Y15</f>
        <v>353.94199999999995</v>
      </c>
      <c r="Z16" s="46">
        <f>Z12+Z13+Z14+Z15</f>
        <v>462.62399999999997</v>
      </c>
      <c r="AA16" s="34" t="s">
        <v>22</v>
      </c>
      <c r="AB16" s="34" t="s">
        <v>22</v>
      </c>
    </row>
    <row r="17" spans="1:28" ht="13.5" customHeight="1">
      <c r="A17" s="27" t="s">
        <v>62</v>
      </c>
      <c r="B17" s="107" t="s">
        <v>49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34" t="s">
        <v>22</v>
      </c>
      <c r="AB17" s="34" t="s">
        <v>22</v>
      </c>
    </row>
    <row r="18" spans="1:28" ht="13.5" customHeight="1">
      <c r="A18" s="22"/>
      <c r="B18" s="24"/>
      <c r="C18" s="24"/>
      <c r="D18" s="24"/>
      <c r="E18" s="26" t="s">
        <v>22</v>
      </c>
      <c r="F18" s="26" t="s">
        <v>22</v>
      </c>
      <c r="G18" s="26"/>
      <c r="H18" s="26"/>
      <c r="I18" s="26"/>
      <c r="J18" s="26"/>
      <c r="K18" s="24"/>
      <c r="L18" s="24"/>
      <c r="M18" s="25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34" t="s">
        <v>22</v>
      </c>
      <c r="AB18" s="34" t="s">
        <v>22</v>
      </c>
    </row>
    <row r="19" spans="1:28" ht="13.5" customHeight="1">
      <c r="A19" s="117" t="s">
        <v>61</v>
      </c>
      <c r="B19" s="118"/>
      <c r="C19" s="119"/>
      <c r="D19" s="22"/>
      <c r="E19" s="22" t="s">
        <v>22</v>
      </c>
      <c r="F19" s="22" t="s">
        <v>22</v>
      </c>
      <c r="G19" s="22"/>
      <c r="H19" s="22"/>
      <c r="I19" s="22"/>
      <c r="J19" s="22"/>
      <c r="K19" s="22"/>
      <c r="L19" s="22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4" t="s">
        <v>22</v>
      </c>
      <c r="AB19" s="34" t="s">
        <v>22</v>
      </c>
    </row>
    <row r="20" spans="1:28" ht="15.75" customHeight="1">
      <c r="A20" s="22" t="s">
        <v>96</v>
      </c>
      <c r="B20" s="107" t="s">
        <v>46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34" t="s">
        <v>22</v>
      </c>
      <c r="AB20" s="34" t="s">
        <v>22</v>
      </c>
    </row>
    <row r="21" spans="1:28" ht="17.25" customHeight="1">
      <c r="A21" s="121" t="s">
        <v>95</v>
      </c>
      <c r="B21" s="122"/>
      <c r="C21" s="123"/>
      <c r="D21" s="21">
        <v>0</v>
      </c>
      <c r="E21" s="18" t="s">
        <v>22</v>
      </c>
      <c r="F21" s="18" t="s">
        <v>22</v>
      </c>
      <c r="G21" s="21">
        <v>0</v>
      </c>
      <c r="H21" s="21">
        <v>0</v>
      </c>
      <c r="I21" s="21">
        <v>0</v>
      </c>
      <c r="J21" s="21"/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18" t="s">
        <v>24</v>
      </c>
      <c r="R21" s="18" t="s">
        <v>24</v>
      </c>
      <c r="S21" s="18" t="s">
        <v>24</v>
      </c>
      <c r="T21" s="18"/>
      <c r="U21" s="18" t="s">
        <v>24</v>
      </c>
      <c r="V21" s="18"/>
      <c r="W21" s="18"/>
      <c r="X21" s="18"/>
      <c r="Y21" s="18"/>
      <c r="Z21" s="18" t="s">
        <v>24</v>
      </c>
      <c r="AA21" s="34" t="s">
        <v>22</v>
      </c>
      <c r="AB21" s="34" t="s">
        <v>22</v>
      </c>
    </row>
    <row r="22" spans="1:28" ht="18.75" customHeight="1">
      <c r="A22" s="27" t="s">
        <v>97</v>
      </c>
      <c r="B22" s="107" t="s">
        <v>27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34" t="s">
        <v>22</v>
      </c>
      <c r="AB22" s="34" t="s">
        <v>22</v>
      </c>
    </row>
    <row r="23" spans="1:34" s="15" customFormat="1" ht="16.5" customHeight="1">
      <c r="A23" s="32"/>
      <c r="B23" s="37"/>
      <c r="C23" s="32"/>
      <c r="D23" s="31"/>
      <c r="E23" s="34"/>
      <c r="F23" s="34"/>
      <c r="G23" s="34"/>
      <c r="H23" s="34"/>
      <c r="I23" s="34"/>
      <c r="J23" s="34"/>
      <c r="K23" s="31"/>
      <c r="L23" s="31"/>
      <c r="M23" s="31"/>
      <c r="N23" s="31"/>
      <c r="O23" s="31"/>
      <c r="P23" s="31"/>
      <c r="Q23" s="32"/>
      <c r="R23" s="18"/>
      <c r="S23" s="31"/>
      <c r="T23" s="31"/>
      <c r="U23" s="31"/>
      <c r="V23" s="31"/>
      <c r="W23" s="31"/>
      <c r="X23" s="31"/>
      <c r="Y23" s="31"/>
      <c r="Z23" s="32"/>
      <c r="AA23" s="34" t="s">
        <v>22</v>
      </c>
      <c r="AB23" s="34" t="s">
        <v>22</v>
      </c>
      <c r="AC23" s="2"/>
      <c r="AD23" s="2"/>
      <c r="AE23" s="1"/>
      <c r="AF23" s="1"/>
      <c r="AG23" s="1"/>
      <c r="AH23" s="1"/>
    </row>
    <row r="24" spans="1:34" ht="15" customHeight="1">
      <c r="A24" s="113" t="s">
        <v>98</v>
      </c>
      <c r="B24" s="114"/>
      <c r="C24" s="115"/>
      <c r="D24" s="21">
        <f>D23</f>
        <v>0</v>
      </c>
      <c r="E24" s="18" t="s">
        <v>22</v>
      </c>
      <c r="F24" s="18" t="s">
        <v>22</v>
      </c>
      <c r="G24" s="21">
        <v>0</v>
      </c>
      <c r="H24" s="21">
        <v>0</v>
      </c>
      <c r="I24" s="21">
        <v>0</v>
      </c>
      <c r="J24" s="21"/>
      <c r="K24" s="21">
        <f aca="true" t="shared" si="0" ref="K24:P24">K23</f>
        <v>0</v>
      </c>
      <c r="L24" s="21">
        <f t="shared" si="0"/>
        <v>0</v>
      </c>
      <c r="M24" s="21">
        <f t="shared" si="0"/>
        <v>0</v>
      </c>
      <c r="N24" s="21">
        <f t="shared" si="0"/>
        <v>0</v>
      </c>
      <c r="O24" s="21">
        <f t="shared" si="0"/>
        <v>0</v>
      </c>
      <c r="P24" s="21">
        <f t="shared" si="0"/>
        <v>0</v>
      </c>
      <c r="Q24" s="18" t="s">
        <v>24</v>
      </c>
      <c r="R24" s="18" t="s">
        <v>24</v>
      </c>
      <c r="S24" s="21">
        <v>0</v>
      </c>
      <c r="T24" s="21"/>
      <c r="U24" s="21">
        <v>0</v>
      </c>
      <c r="V24" s="21"/>
      <c r="W24" s="21"/>
      <c r="X24" s="21"/>
      <c r="Y24" s="21"/>
      <c r="Z24" s="18">
        <f>Z23</f>
        <v>0</v>
      </c>
      <c r="AA24" s="34" t="s">
        <v>22</v>
      </c>
      <c r="AB24" s="34" t="s">
        <v>22</v>
      </c>
      <c r="AC24" s="16"/>
      <c r="AD24" s="16"/>
      <c r="AE24" s="15"/>
      <c r="AF24" s="15"/>
      <c r="AG24" s="15"/>
      <c r="AH24" s="15"/>
    </row>
    <row r="25" spans="1:34" s="15" customFormat="1" ht="15.75" customHeight="1">
      <c r="A25" s="22" t="s">
        <v>99</v>
      </c>
      <c r="B25" s="117" t="s">
        <v>41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  <c r="AA25" s="34" t="s">
        <v>22</v>
      </c>
      <c r="AB25" s="34" t="s">
        <v>22</v>
      </c>
      <c r="AC25" s="2"/>
      <c r="AD25" s="2"/>
      <c r="AE25" s="1"/>
      <c r="AF25" s="1"/>
      <c r="AG25" s="1"/>
      <c r="AH25" s="1"/>
    </row>
    <row r="26" spans="1:30" s="15" customFormat="1" ht="15.75" customHeight="1">
      <c r="A26" s="113" t="s">
        <v>93</v>
      </c>
      <c r="B26" s="114"/>
      <c r="C26" s="115"/>
      <c r="D26" s="17">
        <v>0</v>
      </c>
      <c r="E26" s="24" t="s">
        <v>22</v>
      </c>
      <c r="F26" s="24" t="s">
        <v>22</v>
      </c>
      <c r="G26" s="17">
        <v>0</v>
      </c>
      <c r="H26" s="17">
        <v>0</v>
      </c>
      <c r="I26" s="17">
        <v>0</v>
      </c>
      <c r="J26" s="17"/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4" t="s">
        <v>24</v>
      </c>
      <c r="R26" s="24" t="s">
        <v>24</v>
      </c>
      <c r="S26" s="24" t="s">
        <v>24</v>
      </c>
      <c r="T26" s="24"/>
      <c r="U26" s="24" t="s">
        <v>24</v>
      </c>
      <c r="V26" s="24"/>
      <c r="W26" s="24"/>
      <c r="X26" s="24"/>
      <c r="Y26" s="24"/>
      <c r="Z26" s="24" t="s">
        <v>24</v>
      </c>
      <c r="AA26" s="34" t="s">
        <v>22</v>
      </c>
      <c r="AB26" s="34" t="s">
        <v>22</v>
      </c>
      <c r="AC26" s="16"/>
      <c r="AD26" s="16"/>
    </row>
    <row r="27" spans="1:34" ht="15.75" customHeight="1">
      <c r="A27" s="113" t="s">
        <v>94</v>
      </c>
      <c r="B27" s="114"/>
      <c r="C27" s="115"/>
      <c r="D27" s="17">
        <f>D24</f>
        <v>0</v>
      </c>
      <c r="E27" s="24" t="s">
        <v>22</v>
      </c>
      <c r="F27" s="24" t="s">
        <v>22</v>
      </c>
      <c r="G27" s="17">
        <v>0</v>
      </c>
      <c r="H27" s="17">
        <v>0</v>
      </c>
      <c r="I27" s="17">
        <v>0</v>
      </c>
      <c r="J27" s="17"/>
      <c r="K27" s="17">
        <f aca="true" t="shared" si="1" ref="K27:P27">K24</f>
        <v>0</v>
      </c>
      <c r="L27" s="17">
        <f t="shared" si="1"/>
        <v>0</v>
      </c>
      <c r="M27" s="17">
        <f t="shared" si="1"/>
        <v>0</v>
      </c>
      <c r="N27" s="17">
        <f t="shared" si="1"/>
        <v>0</v>
      </c>
      <c r="O27" s="17">
        <f t="shared" si="1"/>
        <v>0</v>
      </c>
      <c r="P27" s="17">
        <f t="shared" si="1"/>
        <v>0</v>
      </c>
      <c r="Q27" s="24" t="s">
        <v>24</v>
      </c>
      <c r="R27" s="24" t="s">
        <v>24</v>
      </c>
      <c r="S27" s="17">
        <v>0</v>
      </c>
      <c r="T27" s="17"/>
      <c r="U27" s="17">
        <v>0</v>
      </c>
      <c r="V27" s="17"/>
      <c r="W27" s="17"/>
      <c r="X27" s="17"/>
      <c r="Y27" s="17"/>
      <c r="Z27" s="24">
        <f>Z24</f>
        <v>0</v>
      </c>
      <c r="AA27" s="34" t="s">
        <v>22</v>
      </c>
      <c r="AB27" s="34" t="s">
        <v>22</v>
      </c>
      <c r="AC27" s="16"/>
      <c r="AD27" s="16"/>
      <c r="AE27" s="15"/>
      <c r="AF27" s="15"/>
      <c r="AG27" s="15"/>
      <c r="AH27" s="15"/>
    </row>
    <row r="28" spans="1:28" ht="16.5" customHeight="1">
      <c r="A28" s="90" t="s">
        <v>25</v>
      </c>
      <c r="B28" s="90"/>
      <c r="C28" s="90"/>
      <c r="D28" s="17">
        <f aca="true" t="shared" si="2" ref="D28:I28">D16</f>
        <v>1814.67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/>
      <c r="K28" s="17">
        <f>K16</f>
        <v>1230.48</v>
      </c>
      <c r="L28" s="17">
        <f>L16</f>
        <v>584.19</v>
      </c>
      <c r="M28" s="17" t="e">
        <f>#REF!+M27</f>
        <v>#REF!</v>
      </c>
      <c r="N28" s="17" t="e">
        <f>#REF!+N27</f>
        <v>#REF!</v>
      </c>
      <c r="O28" s="17" t="e">
        <f>#REF!+O27</f>
        <v>#REF!</v>
      </c>
      <c r="P28" s="17" t="e">
        <f>#REF!+P27</f>
        <v>#REF!</v>
      </c>
      <c r="Q28" s="17">
        <f>Q16</f>
        <v>49.889811164141946</v>
      </c>
      <c r="R28" s="24" t="s">
        <v>24</v>
      </c>
      <c r="S28" s="17">
        <f aca="true" t="shared" si="3" ref="S28:Z28">S16</f>
        <v>4824</v>
      </c>
      <c r="T28" s="17">
        <f t="shared" si="3"/>
        <v>0</v>
      </c>
      <c r="U28" s="17">
        <f t="shared" si="3"/>
        <v>0</v>
      </c>
      <c r="V28" s="17">
        <f t="shared" si="3"/>
        <v>251.052</v>
      </c>
      <c r="W28" s="17">
        <f t="shared" si="3"/>
        <v>0</v>
      </c>
      <c r="X28" s="17">
        <f t="shared" si="3"/>
        <v>0</v>
      </c>
      <c r="Y28" s="17">
        <f t="shared" si="3"/>
        <v>353.94199999999995</v>
      </c>
      <c r="Z28" s="17">
        <f t="shared" si="3"/>
        <v>462.62399999999997</v>
      </c>
      <c r="AA28" s="34" t="s">
        <v>22</v>
      </c>
      <c r="AB28" s="34" t="s">
        <v>22</v>
      </c>
    </row>
    <row r="29" spans="1:28" ht="15.75" customHeight="1">
      <c r="A29" s="132" t="s">
        <v>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42"/>
      <c r="AB29" s="42"/>
    </row>
    <row r="30" spans="1:28" ht="15" customHeight="1">
      <c r="A30" s="24" t="s">
        <v>87</v>
      </c>
      <c r="B30" s="116" t="s">
        <v>86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>
      <c r="A31" s="29" t="s">
        <v>88</v>
      </c>
      <c r="B31" s="120" t="s">
        <v>83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5" customHeight="1">
      <c r="A32" s="28" t="s">
        <v>89</v>
      </c>
      <c r="B32" s="107" t="s">
        <v>21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34" t="s">
        <v>22</v>
      </c>
      <c r="AB32" s="34" t="s">
        <v>22</v>
      </c>
    </row>
    <row r="33" spans="1:28" ht="12">
      <c r="A33" s="97"/>
      <c r="B33" s="97"/>
      <c r="C33" s="97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">
      <c r="A34" s="27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38"/>
      <c r="AB34" s="38"/>
    </row>
    <row r="35" spans="1:30" s="78" customFormat="1" ht="146.25" customHeight="1">
      <c r="A35" s="32" t="s">
        <v>90</v>
      </c>
      <c r="B35" s="37" t="s">
        <v>118</v>
      </c>
      <c r="C35" s="27" t="s">
        <v>127</v>
      </c>
      <c r="D35" s="31">
        <v>587.614</v>
      </c>
      <c r="E35" s="58"/>
      <c r="F35" s="58"/>
      <c r="G35" s="58"/>
      <c r="H35" s="58"/>
      <c r="I35" s="58" t="s">
        <v>38</v>
      </c>
      <c r="J35" s="58"/>
      <c r="K35" s="31">
        <v>587.61</v>
      </c>
      <c r="L35" s="31">
        <v>0</v>
      </c>
      <c r="M35" s="31"/>
      <c r="N35" s="31"/>
      <c r="O35" s="31"/>
      <c r="P35" s="31"/>
      <c r="Q35" s="31">
        <f>(1+(D35-Y35)/Z35)*12</f>
        <v>34.83643499044975</v>
      </c>
      <c r="R35" s="36" t="s">
        <v>24</v>
      </c>
      <c r="S35" s="31">
        <v>30.65</v>
      </c>
      <c r="T35" s="31">
        <v>67.84</v>
      </c>
      <c r="U35" s="31">
        <v>24.78</v>
      </c>
      <c r="V35" s="31">
        <f>K35/15</f>
        <v>39.174</v>
      </c>
      <c r="W35" s="31">
        <v>0</v>
      </c>
      <c r="X35" s="31">
        <v>0</v>
      </c>
      <c r="Y35" s="31">
        <f>T35+U35+V35</f>
        <v>131.794</v>
      </c>
      <c r="Z35" s="31">
        <f>T35+U35+K35/4</f>
        <v>239.5225</v>
      </c>
      <c r="AA35" s="34" t="s">
        <v>128</v>
      </c>
      <c r="AB35" s="34" t="s">
        <v>129</v>
      </c>
      <c r="AC35" s="77"/>
      <c r="AD35" s="77"/>
    </row>
    <row r="36" spans="1:30" s="78" customFormat="1" ht="114.75" customHeight="1">
      <c r="A36" s="32" t="s">
        <v>117</v>
      </c>
      <c r="B36" s="37" t="s">
        <v>119</v>
      </c>
      <c r="C36" s="27" t="s">
        <v>132</v>
      </c>
      <c r="D36" s="31">
        <v>846.11</v>
      </c>
      <c r="E36" s="58"/>
      <c r="F36" s="58"/>
      <c r="G36" s="58"/>
      <c r="H36" s="58"/>
      <c r="I36" s="58" t="s">
        <v>38</v>
      </c>
      <c r="J36" s="58"/>
      <c r="K36" s="31">
        <v>846.11</v>
      </c>
      <c r="L36" s="31">
        <v>0</v>
      </c>
      <c r="M36" s="31"/>
      <c r="N36" s="31"/>
      <c r="O36" s="31"/>
      <c r="P36" s="31"/>
      <c r="Q36" s="31">
        <f>(1+(D36-Y36)/Z36)*12</f>
        <v>46.83815610688944</v>
      </c>
      <c r="R36" s="36" t="s">
        <v>24</v>
      </c>
      <c r="S36" s="31">
        <v>22.91</v>
      </c>
      <c r="T36" s="31">
        <v>50.71</v>
      </c>
      <c r="U36" s="31">
        <v>18.52</v>
      </c>
      <c r="V36" s="31">
        <f>K36/10</f>
        <v>84.611</v>
      </c>
      <c r="W36" s="31">
        <v>0</v>
      </c>
      <c r="X36" s="31">
        <v>0</v>
      </c>
      <c r="Y36" s="31">
        <f>T36+U36+V36</f>
        <v>153.841</v>
      </c>
      <c r="Z36" s="31">
        <f>T36+U36+K36/5</f>
        <v>238.452</v>
      </c>
      <c r="AA36" s="34" t="s">
        <v>130</v>
      </c>
      <c r="AB36" s="34" t="s">
        <v>131</v>
      </c>
      <c r="AC36" s="77"/>
      <c r="AD36" s="77"/>
    </row>
    <row r="37" spans="1:30" s="73" customFormat="1" ht="15.75" customHeight="1">
      <c r="A37" s="113" t="s">
        <v>91</v>
      </c>
      <c r="B37" s="114"/>
      <c r="C37" s="115"/>
      <c r="D37" s="17">
        <f>D35+D36</f>
        <v>1433.7240000000002</v>
      </c>
      <c r="E37" s="24"/>
      <c r="F37" s="24"/>
      <c r="G37" s="24"/>
      <c r="H37" s="24"/>
      <c r="I37" s="24">
        <v>0</v>
      </c>
      <c r="J37" s="24"/>
      <c r="K37" s="17">
        <f>K35+K36</f>
        <v>1433.72</v>
      </c>
      <c r="L37" s="17">
        <f aca="true" t="shared" si="4" ref="L37:S37">L35+L36</f>
        <v>0</v>
      </c>
      <c r="M37" s="17">
        <f t="shared" si="4"/>
        <v>0</v>
      </c>
      <c r="N37" s="17">
        <f t="shared" si="4"/>
        <v>0</v>
      </c>
      <c r="O37" s="17">
        <f t="shared" si="4"/>
        <v>0</v>
      </c>
      <c r="P37" s="17">
        <f t="shared" si="4"/>
        <v>0</v>
      </c>
      <c r="Q37" s="17">
        <f>(1+(D37-Y37)/Z37)*12</f>
        <v>40.823855665940336</v>
      </c>
      <c r="R37" s="24"/>
      <c r="S37" s="17">
        <f t="shared" si="4"/>
        <v>53.56</v>
      </c>
      <c r="T37" s="17">
        <f>T35+T36</f>
        <v>118.55000000000001</v>
      </c>
      <c r="U37" s="17">
        <f>U35+U36</f>
        <v>43.3</v>
      </c>
      <c r="V37" s="17">
        <f>V35+V36</f>
        <v>123.785</v>
      </c>
      <c r="W37" s="24">
        <v>0</v>
      </c>
      <c r="X37" s="24">
        <v>0</v>
      </c>
      <c r="Y37" s="17">
        <f>Y35+Y36</f>
        <v>285.635</v>
      </c>
      <c r="Z37" s="17">
        <f>Z35+Z36</f>
        <v>477.97450000000003</v>
      </c>
      <c r="AA37" s="24"/>
      <c r="AB37" s="24"/>
      <c r="AC37" s="72"/>
      <c r="AD37" s="72"/>
    </row>
    <row r="38" spans="1:34" s="15" customFormat="1" ht="14.25" customHeight="1">
      <c r="A38" s="28" t="s">
        <v>100</v>
      </c>
      <c r="B38" s="107" t="s">
        <v>49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9"/>
      <c r="AA38" s="38"/>
      <c r="AB38" s="38"/>
      <c r="AC38" s="2"/>
      <c r="AD38" s="2"/>
      <c r="AE38" s="1"/>
      <c r="AF38" s="1"/>
      <c r="AG38" s="1"/>
      <c r="AH38" s="1"/>
    </row>
    <row r="39" spans="1:34" ht="0.75" customHeight="1">
      <c r="A39" s="90"/>
      <c r="B39" s="90"/>
      <c r="C39" s="90"/>
      <c r="D39" s="17"/>
      <c r="E39" s="24"/>
      <c r="F39" s="2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16"/>
      <c r="AD39" s="16"/>
      <c r="AE39" s="15"/>
      <c r="AF39" s="15"/>
      <c r="AG39" s="15"/>
      <c r="AH39" s="15"/>
    </row>
    <row r="40" spans="1:28" ht="15" customHeight="1">
      <c r="A40" s="27"/>
      <c r="B40" s="27"/>
      <c r="C40" s="27"/>
      <c r="D40" s="35"/>
      <c r="E40" s="35"/>
      <c r="F40" s="35"/>
      <c r="G40" s="35"/>
      <c r="H40" s="35"/>
      <c r="I40" s="22" t="s">
        <v>38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35"/>
      <c r="AB40" s="35"/>
    </row>
    <row r="41" spans="1:28" ht="15" customHeight="1">
      <c r="A41" s="27"/>
      <c r="B41" s="92" t="s">
        <v>101</v>
      </c>
      <c r="C41" s="93"/>
      <c r="D41" s="46">
        <v>0</v>
      </c>
      <c r="E41" s="46"/>
      <c r="F41" s="46"/>
      <c r="G41" s="46"/>
      <c r="H41" s="46"/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35"/>
      <c r="AB41" s="35"/>
    </row>
    <row r="42" spans="1:28" ht="15" customHeight="1">
      <c r="A42" s="28" t="s">
        <v>102</v>
      </c>
      <c r="B42" s="91" t="s">
        <v>46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34" s="15" customFormat="1" ht="15" customHeight="1">
      <c r="A43" s="36"/>
      <c r="B43" s="35"/>
      <c r="C43" s="32"/>
      <c r="D43" s="31"/>
      <c r="E43" s="34"/>
      <c r="F43" s="34"/>
      <c r="G43" s="34"/>
      <c r="H43" s="34"/>
      <c r="I43" s="34"/>
      <c r="J43" s="34"/>
      <c r="K43" s="31"/>
      <c r="L43" s="31"/>
      <c r="M43" s="31"/>
      <c r="N43" s="31"/>
      <c r="O43" s="31"/>
      <c r="P43" s="31"/>
      <c r="Q43" s="33"/>
      <c r="R43" s="32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2"/>
      <c r="AD43" s="2"/>
      <c r="AE43" s="1"/>
      <c r="AF43" s="1"/>
      <c r="AG43" s="1"/>
      <c r="AH43" s="1"/>
    </row>
    <row r="44" spans="1:34" ht="13.5" customHeight="1">
      <c r="A44" s="25"/>
      <c r="B44" s="92" t="s">
        <v>103</v>
      </c>
      <c r="C44" s="93"/>
      <c r="D44" s="17">
        <v>0</v>
      </c>
      <c r="E44" s="17"/>
      <c r="F44" s="17"/>
      <c r="G44" s="17"/>
      <c r="H44" s="17"/>
      <c r="I44" s="17"/>
      <c r="J44" s="17"/>
      <c r="K44" s="17">
        <v>0</v>
      </c>
      <c r="L44" s="17">
        <v>0</v>
      </c>
      <c r="M44" s="17"/>
      <c r="N44" s="17"/>
      <c r="O44" s="17"/>
      <c r="P44" s="17"/>
      <c r="Q44" s="17">
        <v>0</v>
      </c>
      <c r="R44" s="17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34"/>
      <c r="AB44" s="34"/>
      <c r="AC44" s="16"/>
      <c r="AD44" s="16"/>
      <c r="AE44" s="15"/>
      <c r="AF44" s="15"/>
      <c r="AG44" s="15"/>
      <c r="AH44" s="15"/>
    </row>
    <row r="45" spans="1:34" s="15" customFormat="1" ht="17.25" customHeight="1">
      <c r="A45" s="74" t="s">
        <v>104</v>
      </c>
      <c r="B45" s="107" t="s">
        <v>27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34"/>
      <c r="AB45" s="34"/>
      <c r="AC45" s="2"/>
      <c r="AD45" s="2"/>
      <c r="AE45" s="1"/>
      <c r="AF45" s="1"/>
      <c r="AG45" s="1"/>
      <c r="AH45" s="1"/>
    </row>
    <row r="46" spans="1:30" s="15" customFormat="1" ht="16.5" customHeight="1">
      <c r="A46" s="113" t="s">
        <v>105</v>
      </c>
      <c r="B46" s="114"/>
      <c r="C46" s="115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>
        <v>0</v>
      </c>
      <c r="L46" s="17">
        <v>0</v>
      </c>
      <c r="M46" s="17"/>
      <c r="N46" s="17"/>
      <c r="O46" s="17"/>
      <c r="P46" s="17"/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34"/>
      <c r="AB46" s="34"/>
      <c r="AC46" s="16"/>
      <c r="AD46" s="16"/>
    </row>
    <row r="47" spans="1:34" ht="18" customHeight="1">
      <c r="A47" s="113" t="s">
        <v>106</v>
      </c>
      <c r="B47" s="114"/>
      <c r="C47" s="115"/>
      <c r="D47" s="17">
        <f aca="true" t="shared" si="5" ref="D47:I47">D37</f>
        <v>1433.7240000000002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0</v>
      </c>
      <c r="I47" s="17">
        <f t="shared" si="5"/>
        <v>0</v>
      </c>
      <c r="J47" s="17"/>
      <c r="K47" s="17">
        <f>K37</f>
        <v>1433.72</v>
      </c>
      <c r="L47" s="17">
        <v>0</v>
      </c>
      <c r="M47" s="17"/>
      <c r="N47" s="17"/>
      <c r="O47" s="17"/>
      <c r="P47" s="17"/>
      <c r="Q47" s="21">
        <f>Q37</f>
        <v>40.823855665940336</v>
      </c>
      <c r="R47" s="21"/>
      <c r="S47" s="21"/>
      <c r="T47" s="21"/>
      <c r="U47" s="21"/>
      <c r="V47" s="21">
        <f>V37</f>
        <v>123.785</v>
      </c>
      <c r="W47" s="21"/>
      <c r="X47" s="21"/>
      <c r="Y47" s="21">
        <f>Y37</f>
        <v>285.635</v>
      </c>
      <c r="Z47" s="21">
        <f>Z37</f>
        <v>477.97450000000003</v>
      </c>
      <c r="AA47" s="34"/>
      <c r="AB47" s="34"/>
      <c r="AC47" s="16"/>
      <c r="AD47" s="16"/>
      <c r="AE47" s="15"/>
      <c r="AF47" s="15"/>
      <c r="AG47" s="15"/>
      <c r="AH47" s="15"/>
    </row>
    <row r="48" spans="1:28" ht="15" customHeight="1">
      <c r="A48" s="90" t="s">
        <v>92</v>
      </c>
      <c r="B48" s="90"/>
      <c r="C48" s="90"/>
      <c r="D48" s="17">
        <f aca="true" t="shared" si="6" ref="D48:I48">D47</f>
        <v>1433.7240000000002</v>
      </c>
      <c r="E48" s="17">
        <f t="shared" si="6"/>
        <v>0</v>
      </c>
      <c r="F48" s="17">
        <f t="shared" si="6"/>
        <v>0</v>
      </c>
      <c r="G48" s="17">
        <f t="shared" si="6"/>
        <v>0</v>
      </c>
      <c r="H48" s="17">
        <f t="shared" si="6"/>
        <v>0</v>
      </c>
      <c r="I48" s="17">
        <f t="shared" si="6"/>
        <v>0</v>
      </c>
      <c r="J48" s="17"/>
      <c r="K48" s="17">
        <f>K47</f>
        <v>1433.72</v>
      </c>
      <c r="L48" s="17"/>
      <c r="M48" s="17"/>
      <c r="N48" s="17"/>
      <c r="O48" s="17"/>
      <c r="P48" s="17"/>
      <c r="Q48" s="17">
        <f>Q47</f>
        <v>40.823855665940336</v>
      </c>
      <c r="R48" s="17"/>
      <c r="S48" s="17">
        <f>S37</f>
        <v>53.56</v>
      </c>
      <c r="T48" s="17">
        <f>T37</f>
        <v>118.55000000000001</v>
      </c>
      <c r="U48" s="17">
        <f>U37</f>
        <v>43.3</v>
      </c>
      <c r="V48" s="17">
        <f>V47</f>
        <v>123.785</v>
      </c>
      <c r="W48" s="17"/>
      <c r="X48" s="17"/>
      <c r="Y48" s="17">
        <f>Y47</f>
        <v>285.635</v>
      </c>
      <c r="Z48" s="17">
        <f>Z47</f>
        <v>477.97450000000003</v>
      </c>
      <c r="AA48" s="34"/>
      <c r="AB48" s="34"/>
    </row>
    <row r="49" spans="1:28" ht="15" customHeight="1">
      <c r="A49" s="24" t="s">
        <v>28</v>
      </c>
      <c r="B49" s="90" t="s">
        <v>29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1:28" ht="15.75" customHeight="1">
      <c r="A50" s="29" t="s">
        <v>59</v>
      </c>
      <c r="B50" s="90" t="s">
        <v>82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24"/>
      <c r="AB50" s="24"/>
    </row>
    <row r="51" spans="1:28" ht="15" customHeight="1">
      <c r="A51" s="30" t="s">
        <v>58</v>
      </c>
      <c r="B51" s="91" t="s">
        <v>21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38"/>
      <c r="AB51" s="38"/>
    </row>
    <row r="52" spans="1:28" ht="14.25" customHeight="1">
      <c r="A52" s="24"/>
      <c r="B52" s="24"/>
      <c r="C52" s="24"/>
      <c r="D52" s="24"/>
      <c r="E52" s="26" t="s">
        <v>22</v>
      </c>
      <c r="F52" s="26" t="s">
        <v>22</v>
      </c>
      <c r="G52" s="26"/>
      <c r="H52" s="26"/>
      <c r="I52" s="26"/>
      <c r="J52" s="26"/>
      <c r="K52" s="24"/>
      <c r="L52" s="24"/>
      <c r="M52" s="25"/>
      <c r="N52" s="25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2">
      <c r="A53" s="97" t="s">
        <v>57</v>
      </c>
      <c r="B53" s="97"/>
      <c r="C53" s="97"/>
      <c r="D53" s="22"/>
      <c r="E53" s="22" t="s">
        <v>22</v>
      </c>
      <c r="F53" s="22" t="s">
        <v>22</v>
      </c>
      <c r="G53" s="22"/>
      <c r="H53" s="22"/>
      <c r="I53" s="22"/>
      <c r="J53" s="22"/>
      <c r="K53" s="22"/>
      <c r="L53" s="22"/>
      <c r="M53" s="23"/>
      <c r="N53" s="2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">
      <c r="A54" s="22" t="s">
        <v>56</v>
      </c>
      <c r="B54" s="91" t="s">
        <v>49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38"/>
      <c r="AB54" s="38"/>
    </row>
    <row r="55" spans="1:28" ht="13.5" customHeight="1">
      <c r="A55" s="60" t="s">
        <v>78</v>
      </c>
      <c r="B55" s="61"/>
      <c r="C55" s="31"/>
      <c r="D55" s="45"/>
      <c r="E55" s="58"/>
      <c r="F55" s="58"/>
      <c r="G55" s="58"/>
      <c r="H55" s="58"/>
      <c r="I55" s="58"/>
      <c r="J55" s="58"/>
      <c r="K55" s="31"/>
      <c r="L55" s="45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75"/>
      <c r="AB55" s="75"/>
    </row>
    <row r="56" spans="1:28" ht="12">
      <c r="A56" s="60"/>
      <c r="B56" s="61"/>
      <c r="C56" s="68"/>
      <c r="D56" s="45"/>
      <c r="E56" s="58"/>
      <c r="F56" s="58"/>
      <c r="G56" s="58"/>
      <c r="H56" s="58"/>
      <c r="I56" s="58"/>
      <c r="J56" s="58"/>
      <c r="K56" s="31"/>
      <c r="L56" s="45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4"/>
      <c r="AB56" s="34"/>
    </row>
    <row r="57" spans="1:28" ht="12">
      <c r="A57" s="60"/>
      <c r="B57" s="71"/>
      <c r="C57" s="68"/>
      <c r="D57" s="45"/>
      <c r="E57" s="58"/>
      <c r="F57" s="58"/>
      <c r="G57" s="58"/>
      <c r="H57" s="58"/>
      <c r="I57" s="58"/>
      <c r="J57" s="58"/>
      <c r="K57" s="31"/>
      <c r="L57" s="45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4"/>
      <c r="AB57" s="34"/>
    </row>
    <row r="58" spans="1:28" ht="12">
      <c r="A58" s="96" t="s">
        <v>55</v>
      </c>
      <c r="B58" s="96"/>
      <c r="C58" s="96"/>
      <c r="D58" s="46">
        <f aca="true" t="shared" si="7" ref="D58:I58">D55+D56+D57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/>
      <c r="K58" s="46">
        <f>K55+K56+K57</f>
        <v>0</v>
      </c>
      <c r="L58" s="46">
        <f>L55+L56</f>
        <v>0</v>
      </c>
      <c r="M58" s="47"/>
      <c r="N58" s="47"/>
      <c r="O58" s="46"/>
      <c r="P58" s="46"/>
      <c r="Q58" s="46"/>
      <c r="R58" s="46"/>
      <c r="S58" s="46">
        <f aca="true" t="shared" si="8" ref="S58:X58">S55</f>
        <v>0</v>
      </c>
      <c r="T58" s="46">
        <f t="shared" si="8"/>
        <v>0</v>
      </c>
      <c r="U58" s="46">
        <f t="shared" si="8"/>
        <v>0</v>
      </c>
      <c r="V58" s="46">
        <f>V55+V56+V57</f>
        <v>0</v>
      </c>
      <c r="W58" s="46">
        <f t="shared" si="8"/>
        <v>0</v>
      </c>
      <c r="X58" s="46">
        <f t="shared" si="8"/>
        <v>0</v>
      </c>
      <c r="Y58" s="46">
        <f>Y55+Y56+Y57</f>
        <v>0</v>
      </c>
      <c r="Z58" s="46">
        <f>Z55+Z56+Z57</f>
        <v>0</v>
      </c>
      <c r="AA58" s="22"/>
      <c r="AB58" s="22"/>
    </row>
    <row r="59" spans="1:28" ht="12" hidden="1">
      <c r="A59" s="46" t="s">
        <v>54</v>
      </c>
      <c r="B59" s="96" t="s">
        <v>41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22"/>
      <c r="AB59" s="22"/>
    </row>
    <row r="60" spans="1:28" ht="12" hidden="1">
      <c r="A60" s="17"/>
      <c r="B60" s="17"/>
      <c r="C60" s="17"/>
      <c r="D60" s="17"/>
      <c r="E60" s="62" t="s">
        <v>22</v>
      </c>
      <c r="F60" s="62" t="s">
        <v>22</v>
      </c>
      <c r="G60" s="62"/>
      <c r="H60" s="62"/>
      <c r="I60" s="62"/>
      <c r="J60" s="62"/>
      <c r="K60" s="17"/>
      <c r="L60" s="17"/>
      <c r="M60" s="63"/>
      <c r="N60" s="63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24"/>
      <c r="AB60" s="24"/>
    </row>
    <row r="61" spans="1:34" s="15" customFormat="1" ht="12" hidden="1">
      <c r="A61" s="96" t="s">
        <v>53</v>
      </c>
      <c r="B61" s="96"/>
      <c r="C61" s="96"/>
      <c r="D61" s="46"/>
      <c r="E61" s="46" t="s">
        <v>38</v>
      </c>
      <c r="F61" s="46" t="s">
        <v>38</v>
      </c>
      <c r="G61" s="46"/>
      <c r="H61" s="46"/>
      <c r="I61" s="46"/>
      <c r="J61" s="46"/>
      <c r="K61" s="46"/>
      <c r="L61" s="46"/>
      <c r="M61" s="47"/>
      <c r="N61" s="4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22"/>
      <c r="AB61" s="22"/>
      <c r="AC61" s="2"/>
      <c r="AD61" s="2"/>
      <c r="AE61" s="1"/>
      <c r="AF61" s="1"/>
      <c r="AG61" s="1"/>
      <c r="AH61" s="1"/>
    </row>
    <row r="62" spans="1:34" ht="12">
      <c r="A62" s="112" t="s">
        <v>52</v>
      </c>
      <c r="B62" s="112"/>
      <c r="C62" s="112"/>
      <c r="D62" s="21">
        <f aca="true" t="shared" si="9" ref="D62:I62">D58</f>
        <v>0</v>
      </c>
      <c r="E62" s="21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  <c r="J62" s="21"/>
      <c r="K62" s="21">
        <f>K58</f>
        <v>0</v>
      </c>
      <c r="L62" s="21">
        <f>L58</f>
        <v>0</v>
      </c>
      <c r="M62" s="21">
        <v>0</v>
      </c>
      <c r="N62" s="21">
        <v>0</v>
      </c>
      <c r="O62" s="21"/>
      <c r="P62" s="21">
        <v>0</v>
      </c>
      <c r="Q62" s="21">
        <f>Q58</f>
        <v>0</v>
      </c>
      <c r="R62" s="21"/>
      <c r="S62" s="21">
        <f aca="true" t="shared" si="10" ref="S62:Z62">S58</f>
        <v>0</v>
      </c>
      <c r="T62" s="21">
        <f t="shared" si="10"/>
        <v>0</v>
      </c>
      <c r="U62" s="21">
        <f t="shared" si="10"/>
        <v>0</v>
      </c>
      <c r="V62" s="21">
        <f t="shared" si="10"/>
        <v>0</v>
      </c>
      <c r="W62" s="21">
        <f t="shared" si="10"/>
        <v>0</v>
      </c>
      <c r="X62" s="21">
        <f t="shared" si="10"/>
        <v>0</v>
      </c>
      <c r="Y62" s="21">
        <f t="shared" si="10"/>
        <v>0</v>
      </c>
      <c r="Z62" s="21">
        <f t="shared" si="10"/>
        <v>0</v>
      </c>
      <c r="AA62" s="18"/>
      <c r="AB62" s="18"/>
      <c r="AC62" s="16"/>
      <c r="AD62" s="16"/>
      <c r="AE62" s="15"/>
      <c r="AF62" s="15"/>
      <c r="AG62" s="15"/>
      <c r="AH62" s="15"/>
    </row>
    <row r="63" spans="1:28" ht="12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43"/>
      <c r="AB63" s="43"/>
    </row>
    <row r="64" spans="1:28" ht="12" hidden="1">
      <c r="A64" s="46" t="s">
        <v>51</v>
      </c>
      <c r="B64" s="98" t="s">
        <v>26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41"/>
      <c r="AB64" s="41"/>
    </row>
    <row r="65" spans="1:28" ht="12" hidden="1">
      <c r="A65" s="64" t="s">
        <v>47</v>
      </c>
      <c r="B65" s="94" t="s">
        <v>21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38"/>
      <c r="AB65" s="38"/>
    </row>
    <row r="66" spans="1:28" ht="12" hidden="1">
      <c r="A66" s="17"/>
      <c r="B66" s="17"/>
      <c r="C66" s="17"/>
      <c r="D66" s="17"/>
      <c r="E66" s="62" t="s">
        <v>22</v>
      </c>
      <c r="F66" s="62" t="s">
        <v>22</v>
      </c>
      <c r="G66" s="62"/>
      <c r="H66" s="62"/>
      <c r="I66" s="62"/>
      <c r="J66" s="62"/>
      <c r="K66" s="17"/>
      <c r="L66" s="17"/>
      <c r="M66" s="63"/>
      <c r="N66" s="63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24"/>
      <c r="AB66" s="24"/>
    </row>
    <row r="67" spans="1:28" ht="12" hidden="1">
      <c r="A67" s="96" t="s">
        <v>45</v>
      </c>
      <c r="B67" s="96"/>
      <c r="C67" s="96"/>
      <c r="D67" s="46"/>
      <c r="E67" s="46" t="s">
        <v>38</v>
      </c>
      <c r="F67" s="46" t="s">
        <v>38</v>
      </c>
      <c r="G67" s="46"/>
      <c r="H67" s="46"/>
      <c r="I67" s="46"/>
      <c r="J67" s="46"/>
      <c r="K67" s="46"/>
      <c r="L67" s="46"/>
      <c r="M67" s="47"/>
      <c r="N67" s="4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22"/>
      <c r="AB67" s="22"/>
    </row>
    <row r="68" spans="1:28" ht="12" hidden="1">
      <c r="A68" s="64" t="s">
        <v>50</v>
      </c>
      <c r="B68" s="94" t="s">
        <v>49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38"/>
      <c r="AB68" s="38"/>
    </row>
    <row r="69" spans="1:28" ht="12" hidden="1">
      <c r="A69" s="17"/>
      <c r="B69" s="17"/>
      <c r="C69" s="17"/>
      <c r="D69" s="17"/>
      <c r="E69" s="62" t="s">
        <v>22</v>
      </c>
      <c r="F69" s="62" t="s">
        <v>22</v>
      </c>
      <c r="G69" s="62"/>
      <c r="H69" s="62"/>
      <c r="I69" s="62"/>
      <c r="J69" s="62"/>
      <c r="K69" s="17"/>
      <c r="L69" s="17"/>
      <c r="M69" s="63"/>
      <c r="N69" s="63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24"/>
      <c r="AB69" s="24"/>
    </row>
    <row r="70" spans="1:28" ht="12" hidden="1">
      <c r="A70" s="96" t="s">
        <v>48</v>
      </c>
      <c r="B70" s="96"/>
      <c r="C70" s="96"/>
      <c r="D70" s="46"/>
      <c r="E70" s="46" t="s">
        <v>38</v>
      </c>
      <c r="F70" s="46" t="s">
        <v>38</v>
      </c>
      <c r="G70" s="46"/>
      <c r="H70" s="46"/>
      <c r="I70" s="46"/>
      <c r="J70" s="46"/>
      <c r="K70" s="46"/>
      <c r="L70" s="46"/>
      <c r="M70" s="47"/>
      <c r="N70" s="4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22"/>
      <c r="AB70" s="22"/>
    </row>
    <row r="71" spans="1:34" s="19" customFormat="1" ht="12" hidden="1">
      <c r="A71" s="46" t="s">
        <v>47</v>
      </c>
      <c r="B71" s="94" t="s">
        <v>46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38"/>
      <c r="AB71" s="38"/>
      <c r="AC71" s="2"/>
      <c r="AD71" s="2"/>
      <c r="AE71" s="1"/>
      <c r="AF71" s="1"/>
      <c r="AG71" s="1"/>
      <c r="AH71" s="1"/>
    </row>
    <row r="72" spans="1:30" s="19" customFormat="1" ht="12" hidden="1">
      <c r="A72" s="95" t="s">
        <v>45</v>
      </c>
      <c r="B72" s="95"/>
      <c r="C72" s="95"/>
      <c r="D72" s="21">
        <v>0</v>
      </c>
      <c r="E72" s="21" t="s">
        <v>38</v>
      </c>
      <c r="F72" s="21" t="s">
        <v>38</v>
      </c>
      <c r="G72" s="21">
        <v>0</v>
      </c>
      <c r="H72" s="21">
        <v>0</v>
      </c>
      <c r="I72" s="21">
        <v>0</v>
      </c>
      <c r="J72" s="21"/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 t="s">
        <v>24</v>
      </c>
      <c r="R72" s="21" t="s">
        <v>24</v>
      </c>
      <c r="S72" s="21" t="s">
        <v>24</v>
      </c>
      <c r="T72" s="21"/>
      <c r="U72" s="21" t="s">
        <v>24</v>
      </c>
      <c r="V72" s="21"/>
      <c r="W72" s="21"/>
      <c r="X72" s="21"/>
      <c r="Y72" s="21"/>
      <c r="Z72" s="21" t="s">
        <v>24</v>
      </c>
      <c r="AA72" s="18"/>
      <c r="AB72" s="18"/>
      <c r="AC72" s="20"/>
      <c r="AD72" s="20"/>
    </row>
    <row r="73" spans="1:30" s="19" customFormat="1" ht="12" hidden="1">
      <c r="A73" s="65" t="s">
        <v>44</v>
      </c>
      <c r="B73" s="98" t="s">
        <v>27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41"/>
      <c r="AB73" s="41"/>
      <c r="AC73" s="20"/>
      <c r="AD73" s="20"/>
    </row>
    <row r="74" spans="1:30" s="19" customFormat="1" ht="12" hidden="1">
      <c r="A74" s="21"/>
      <c r="B74" s="21"/>
      <c r="C74" s="21"/>
      <c r="D74" s="21"/>
      <c r="E74" s="66" t="s">
        <v>22</v>
      </c>
      <c r="F74" s="66" t="s">
        <v>22</v>
      </c>
      <c r="G74" s="66"/>
      <c r="H74" s="66"/>
      <c r="I74" s="66"/>
      <c r="J74" s="6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8"/>
      <c r="AB74" s="18"/>
      <c r="AC74" s="20"/>
      <c r="AD74" s="20"/>
    </row>
    <row r="75" spans="1:30" s="19" customFormat="1" ht="12" hidden="1">
      <c r="A75" s="95" t="s">
        <v>43</v>
      </c>
      <c r="B75" s="95"/>
      <c r="C75" s="95"/>
      <c r="D75" s="21"/>
      <c r="E75" s="21" t="s">
        <v>22</v>
      </c>
      <c r="F75" s="21" t="s">
        <v>22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18"/>
      <c r="AB75" s="18"/>
      <c r="AC75" s="20"/>
      <c r="AD75" s="20"/>
    </row>
    <row r="76" spans="1:30" s="19" customFormat="1" ht="12" hidden="1">
      <c r="A76" s="21" t="s">
        <v>42</v>
      </c>
      <c r="B76" s="95" t="s">
        <v>41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18"/>
      <c r="AB76" s="18"/>
      <c r="AC76" s="20"/>
      <c r="AD76" s="20"/>
    </row>
    <row r="77" spans="1:30" s="19" customFormat="1" ht="12" hidden="1">
      <c r="A77" s="21"/>
      <c r="B77" s="21"/>
      <c r="C77" s="21"/>
      <c r="D77" s="21"/>
      <c r="E77" s="66" t="s">
        <v>22</v>
      </c>
      <c r="F77" s="66" t="s">
        <v>22</v>
      </c>
      <c r="G77" s="66"/>
      <c r="H77" s="66"/>
      <c r="I77" s="66"/>
      <c r="J77" s="6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18"/>
      <c r="AB77" s="18"/>
      <c r="AC77" s="20"/>
      <c r="AD77" s="20"/>
    </row>
    <row r="78" spans="1:30" s="19" customFormat="1" ht="12" hidden="1">
      <c r="A78" s="95" t="s">
        <v>40</v>
      </c>
      <c r="B78" s="95"/>
      <c r="C78" s="95"/>
      <c r="D78" s="21"/>
      <c r="E78" s="21" t="s">
        <v>22</v>
      </c>
      <c r="F78" s="21" t="s">
        <v>22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8"/>
      <c r="AB78" s="18"/>
      <c r="AC78" s="20"/>
      <c r="AD78" s="20"/>
    </row>
    <row r="79" spans="1:30" s="19" customFormat="1" ht="14.25" customHeight="1" hidden="1">
      <c r="A79" s="95" t="s">
        <v>39</v>
      </c>
      <c r="B79" s="95"/>
      <c r="C79" s="95"/>
      <c r="D79" s="21">
        <f>D72</f>
        <v>0</v>
      </c>
      <c r="E79" s="21" t="s">
        <v>22</v>
      </c>
      <c r="F79" s="21" t="s">
        <v>22</v>
      </c>
      <c r="G79" s="21">
        <v>0</v>
      </c>
      <c r="H79" s="21">
        <v>0</v>
      </c>
      <c r="I79" s="21">
        <v>0</v>
      </c>
      <c r="J79" s="21"/>
      <c r="K79" s="21">
        <f aca="true" t="shared" si="11" ref="K79:P79">K72</f>
        <v>0</v>
      </c>
      <c r="L79" s="21">
        <f t="shared" si="11"/>
        <v>0</v>
      </c>
      <c r="M79" s="21">
        <f t="shared" si="11"/>
        <v>0</v>
      </c>
      <c r="N79" s="21">
        <f t="shared" si="11"/>
        <v>0</v>
      </c>
      <c r="O79" s="21">
        <f t="shared" si="11"/>
        <v>0</v>
      </c>
      <c r="P79" s="21">
        <f t="shared" si="11"/>
        <v>0</v>
      </c>
      <c r="Q79" s="21" t="s">
        <v>24</v>
      </c>
      <c r="R79" s="21" t="s">
        <v>24</v>
      </c>
      <c r="S79" s="21" t="s">
        <v>24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8"/>
      <c r="AB79" s="18"/>
      <c r="AC79" s="20"/>
      <c r="AD79" s="20"/>
    </row>
    <row r="80" spans="1:34" s="15" customFormat="1" ht="12">
      <c r="A80" s="95" t="s">
        <v>30</v>
      </c>
      <c r="B80" s="95"/>
      <c r="C80" s="95"/>
      <c r="D80" s="21">
        <f aca="true" t="shared" si="12" ref="D80:I80">D62+D79</f>
        <v>0</v>
      </c>
      <c r="E80" s="21" t="e">
        <f t="shared" si="12"/>
        <v>#VALUE!</v>
      </c>
      <c r="F80" s="21" t="e">
        <f t="shared" si="12"/>
        <v>#VALUE!</v>
      </c>
      <c r="G80" s="21">
        <f t="shared" si="12"/>
        <v>0</v>
      </c>
      <c r="H80" s="21">
        <f t="shared" si="12"/>
        <v>0</v>
      </c>
      <c r="I80" s="21">
        <f t="shared" si="12"/>
        <v>0</v>
      </c>
      <c r="J80" s="21"/>
      <c r="K80" s="21">
        <f aca="true" t="shared" si="13" ref="K80:P80">K62+K79</f>
        <v>0</v>
      </c>
      <c r="L80" s="21">
        <f t="shared" si="13"/>
        <v>0</v>
      </c>
      <c r="M80" s="21">
        <f t="shared" si="13"/>
        <v>0</v>
      </c>
      <c r="N80" s="21">
        <f t="shared" si="13"/>
        <v>0</v>
      </c>
      <c r="O80" s="21">
        <f t="shared" si="13"/>
        <v>0</v>
      </c>
      <c r="P80" s="21">
        <f t="shared" si="13"/>
        <v>0</v>
      </c>
      <c r="Q80" s="21">
        <f>Q62</f>
        <v>0</v>
      </c>
      <c r="R80" s="21"/>
      <c r="S80" s="21">
        <f aca="true" t="shared" si="14" ref="S80:Z80">S62</f>
        <v>0</v>
      </c>
      <c r="T80" s="21">
        <f t="shared" si="14"/>
        <v>0</v>
      </c>
      <c r="U80" s="21">
        <f t="shared" si="14"/>
        <v>0</v>
      </c>
      <c r="V80" s="21">
        <f t="shared" si="14"/>
        <v>0</v>
      </c>
      <c r="W80" s="21">
        <f t="shared" si="14"/>
        <v>0</v>
      </c>
      <c r="X80" s="21">
        <f t="shared" si="14"/>
        <v>0</v>
      </c>
      <c r="Y80" s="21">
        <f t="shared" si="14"/>
        <v>0</v>
      </c>
      <c r="Z80" s="21">
        <f t="shared" si="14"/>
        <v>0</v>
      </c>
      <c r="AA80" s="34" t="s">
        <v>22</v>
      </c>
      <c r="AB80" s="34" t="s">
        <v>22</v>
      </c>
      <c r="AC80" s="20"/>
      <c r="AD80" s="20"/>
      <c r="AE80" s="19"/>
      <c r="AF80" s="19"/>
      <c r="AG80" s="19"/>
      <c r="AH80" s="19"/>
    </row>
    <row r="81" spans="1:34" ht="17.25" customHeight="1">
      <c r="A81" s="105" t="s">
        <v>31</v>
      </c>
      <c r="B81" s="105"/>
      <c r="C81" s="105"/>
      <c r="D81" s="17">
        <f aca="true" t="shared" si="15" ref="D81:I81">D80+D28+D48</f>
        <v>3248.3940000000002</v>
      </c>
      <c r="E81" s="17" t="e">
        <f t="shared" si="15"/>
        <v>#VALUE!</v>
      </c>
      <c r="F81" s="17" t="e">
        <f t="shared" si="15"/>
        <v>#VALUE!</v>
      </c>
      <c r="G81" s="17">
        <f t="shared" si="15"/>
        <v>0</v>
      </c>
      <c r="H81" s="17">
        <f t="shared" si="15"/>
        <v>0</v>
      </c>
      <c r="I81" s="17">
        <f t="shared" si="15"/>
        <v>0</v>
      </c>
      <c r="J81" s="17"/>
      <c r="K81" s="17">
        <f>K80+K28+K48</f>
        <v>2664.2</v>
      </c>
      <c r="L81" s="17">
        <f>L48+L80+L28</f>
        <v>584.19</v>
      </c>
      <c r="M81" s="17">
        <f>M48+M80</f>
        <v>0</v>
      </c>
      <c r="N81" s="17">
        <f>N48+N80</f>
        <v>0</v>
      </c>
      <c r="O81" s="17">
        <f>O48+O80</f>
        <v>0</v>
      </c>
      <c r="P81" s="17">
        <f>P48+P80</f>
        <v>0</v>
      </c>
      <c r="Q81" s="17">
        <f>(1+(D81-Y81)/Z81)*12</f>
        <v>45.28285554357146</v>
      </c>
      <c r="R81" s="17"/>
      <c r="S81" s="17">
        <f>S48+S80+S28</f>
        <v>4877.56</v>
      </c>
      <c r="T81" s="17">
        <f>T48+T80+T28</f>
        <v>118.55000000000001</v>
      </c>
      <c r="U81" s="17">
        <f>U48+U80+U28</f>
        <v>43.3</v>
      </c>
      <c r="V81" s="17">
        <f>V80+V28+V48</f>
        <v>374.837</v>
      </c>
      <c r="W81" s="17">
        <f>W48+W80+W28</f>
        <v>0</v>
      </c>
      <c r="X81" s="17">
        <f>X48+X80+X28</f>
        <v>0</v>
      </c>
      <c r="Y81" s="17">
        <f>Y80+Y28+Y48</f>
        <v>639.577</v>
      </c>
      <c r="Z81" s="17">
        <f>Z48+Z80+Z28</f>
        <v>940.5985000000001</v>
      </c>
      <c r="AA81" s="34" t="s">
        <v>22</v>
      </c>
      <c r="AB81" s="34" t="s">
        <v>22</v>
      </c>
      <c r="AC81" s="16"/>
      <c r="AD81" s="16"/>
      <c r="AE81" s="15"/>
      <c r="AF81" s="15"/>
      <c r="AG81" s="15"/>
      <c r="AH81" s="15"/>
    </row>
    <row r="82" spans="1:28" ht="17.25" customHeight="1">
      <c r="A82" s="106" t="s">
        <v>32</v>
      </c>
      <c r="B82" s="106"/>
      <c r="C82" s="14"/>
      <c r="D82" s="67"/>
      <c r="E82" s="14"/>
      <c r="F82" s="14"/>
      <c r="G82" s="9"/>
      <c r="H82" s="9"/>
      <c r="I82" s="69"/>
      <c r="J82" s="9"/>
      <c r="K82" s="69"/>
      <c r="L82" s="9"/>
      <c r="M82" s="8"/>
      <c r="N82" s="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7.25" customHeight="1">
      <c r="A83" s="11" t="s">
        <v>33</v>
      </c>
      <c r="B83" s="13"/>
      <c r="C83" s="10"/>
      <c r="D83" s="10"/>
      <c r="E83" s="10"/>
      <c r="F83" s="10"/>
      <c r="G83" s="9"/>
      <c r="H83" s="9"/>
      <c r="I83" s="9"/>
      <c r="J83" s="9"/>
      <c r="K83" s="9"/>
      <c r="L83" s="9"/>
      <c r="M83" s="8"/>
      <c r="N83" s="12"/>
      <c r="O83" s="9"/>
      <c r="P83" s="9"/>
      <c r="Q83" s="69"/>
      <c r="R83" s="69"/>
      <c r="S83" s="9"/>
      <c r="T83" s="69"/>
      <c r="U83" s="9"/>
      <c r="V83" s="9"/>
      <c r="W83" s="9"/>
      <c r="X83" s="9"/>
      <c r="Y83" s="9"/>
      <c r="Z83" s="9"/>
      <c r="AA83" s="9"/>
      <c r="AB83" s="9"/>
    </row>
    <row r="84" spans="1:28" ht="17.25" customHeight="1">
      <c r="A84" s="11" t="s">
        <v>34</v>
      </c>
      <c r="B84" s="11"/>
      <c r="C84" s="10"/>
      <c r="D84" s="10"/>
      <c r="E84" s="10"/>
      <c r="F84" s="10"/>
      <c r="G84" s="9"/>
      <c r="H84" s="9"/>
      <c r="I84" s="9"/>
      <c r="J84" s="9"/>
      <c r="K84" s="9"/>
      <c r="L84" s="9"/>
      <c r="M84" s="8"/>
      <c r="N84" s="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2:28" ht="13.5" customHeight="1">
      <c r="B85" s="57"/>
      <c r="C85" s="57"/>
      <c r="D85" s="48"/>
      <c r="E85" s="103"/>
      <c r="F85" s="103"/>
      <c r="G85" s="103"/>
      <c r="H85" s="103"/>
      <c r="I85" s="103"/>
      <c r="J85" s="103"/>
      <c r="K85" s="103"/>
      <c r="L85" s="104"/>
      <c r="M85" s="104"/>
      <c r="N85" s="104"/>
      <c r="O85" s="104"/>
      <c r="P85" s="104"/>
      <c r="Q85" s="104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2:30" ht="23.25" customHeight="1">
      <c r="B86" s="56" t="s">
        <v>81</v>
      </c>
      <c r="C86" s="50"/>
      <c r="D86" s="76"/>
      <c r="E86" s="51" t="s">
        <v>36</v>
      </c>
      <c r="F86" s="52"/>
      <c r="G86" s="52"/>
      <c r="H86" s="53" t="s">
        <v>37</v>
      </c>
      <c r="I86" s="54"/>
      <c r="J86" s="54"/>
      <c r="K86" s="54"/>
      <c r="M86" s="7"/>
      <c r="N86" s="7"/>
      <c r="O86" s="7"/>
      <c r="P86" s="7"/>
      <c r="Q86" s="100" t="s">
        <v>107</v>
      </c>
      <c r="R86" s="100"/>
      <c r="S86" s="100"/>
      <c r="T86" s="100"/>
      <c r="U86" s="100"/>
      <c r="V86" s="100"/>
      <c r="Z86" s="1"/>
      <c r="AA86" s="1"/>
      <c r="AB86" s="1"/>
      <c r="AC86" s="1"/>
      <c r="AD86" s="1"/>
    </row>
    <row r="87" spans="1:30" ht="23.25" customHeight="1">
      <c r="A87" s="55"/>
      <c r="B87" s="49" t="s">
        <v>35</v>
      </c>
      <c r="C87" s="55"/>
      <c r="D87" s="70"/>
      <c r="E87" s="6" t="s">
        <v>36</v>
      </c>
      <c r="F87" s="5"/>
      <c r="G87" s="4"/>
      <c r="H87" s="4"/>
      <c r="I87" s="102" t="s">
        <v>36</v>
      </c>
      <c r="J87" s="102"/>
      <c r="K87" s="102"/>
      <c r="M87" s="4"/>
      <c r="N87" s="4"/>
      <c r="O87" s="4"/>
      <c r="P87" s="4"/>
      <c r="Q87" s="101" t="s">
        <v>37</v>
      </c>
      <c r="R87" s="101"/>
      <c r="S87" s="101"/>
      <c r="T87" s="101"/>
      <c r="U87" s="101"/>
      <c r="V87" s="101"/>
      <c r="Z87" s="1"/>
      <c r="AA87" s="1"/>
      <c r="AB87" s="1"/>
      <c r="AC87" s="1"/>
      <c r="AD87" s="1"/>
    </row>
    <row r="88" spans="1:6" ht="69.75" customHeight="1">
      <c r="A88" s="99"/>
      <c r="B88" s="99"/>
      <c r="C88" s="99"/>
      <c r="D88" s="99"/>
      <c r="E88" s="99"/>
      <c r="F88" s="99"/>
    </row>
  </sheetData>
  <sheetProtection/>
  <mergeCells count="97">
    <mergeCell ref="Y4:Y7"/>
    <mergeCell ref="Z4:Z7"/>
    <mergeCell ref="C4:C7"/>
    <mergeCell ref="D4:F4"/>
    <mergeCell ref="G4:G7"/>
    <mergeCell ref="M5:M7"/>
    <mergeCell ref="AD4:AD7"/>
    <mergeCell ref="Q4:Q7"/>
    <mergeCell ref="R4:R7"/>
    <mergeCell ref="O5:O7"/>
    <mergeCell ref="P5:P7"/>
    <mergeCell ref="S4:S7"/>
    <mergeCell ref="T4:T7"/>
    <mergeCell ref="X4:X7"/>
    <mergeCell ref="U4:U7"/>
    <mergeCell ref="V4:V7"/>
    <mergeCell ref="A1:AB1"/>
    <mergeCell ref="AA5:AA7"/>
    <mergeCell ref="AB5:AB7"/>
    <mergeCell ref="AA4:AB4"/>
    <mergeCell ref="A3:AB3"/>
    <mergeCell ref="D5:D7"/>
    <mergeCell ref="E5:F5"/>
    <mergeCell ref="E6:E7"/>
    <mergeCell ref="F6:F7"/>
    <mergeCell ref="K5:K7"/>
    <mergeCell ref="A2:AB2"/>
    <mergeCell ref="A29:Z29"/>
    <mergeCell ref="A24:C24"/>
    <mergeCell ref="M4:P4"/>
    <mergeCell ref="W4:W7"/>
    <mergeCell ref="A19:C19"/>
    <mergeCell ref="N5:N7"/>
    <mergeCell ref="B10:AB10"/>
    <mergeCell ref="H4:H7"/>
    <mergeCell ref="I4:I7"/>
    <mergeCell ref="A21:C21"/>
    <mergeCell ref="A16:C16"/>
    <mergeCell ref="B11:Z11"/>
    <mergeCell ref="J4:J7"/>
    <mergeCell ref="K4:L4"/>
    <mergeCell ref="A4:A7"/>
    <mergeCell ref="B20:Z20"/>
    <mergeCell ref="B4:B7"/>
    <mergeCell ref="L5:L7"/>
    <mergeCell ref="B9:AB9"/>
    <mergeCell ref="A39:C39"/>
    <mergeCell ref="A46:C46"/>
    <mergeCell ref="A47:C47"/>
    <mergeCell ref="A48:C48"/>
    <mergeCell ref="B42:AB42"/>
    <mergeCell ref="B17:Z17"/>
    <mergeCell ref="A33:C33"/>
    <mergeCell ref="B34:Z34"/>
    <mergeCell ref="A27:C27"/>
    <mergeCell ref="A26:C26"/>
    <mergeCell ref="B22:Z22"/>
    <mergeCell ref="A37:C37"/>
    <mergeCell ref="B38:Z38"/>
    <mergeCell ref="B30:AB30"/>
    <mergeCell ref="A28:C28"/>
    <mergeCell ref="B32:Z32"/>
    <mergeCell ref="B25:Z25"/>
    <mergeCell ref="B31:AB31"/>
    <mergeCell ref="A80:C80"/>
    <mergeCell ref="B64:Z64"/>
    <mergeCell ref="B45:Z45"/>
    <mergeCell ref="B49:AB49"/>
    <mergeCell ref="A63:Z63"/>
    <mergeCell ref="B51:Z51"/>
    <mergeCell ref="B65:Z65"/>
    <mergeCell ref="A61:C61"/>
    <mergeCell ref="A62:C62"/>
    <mergeCell ref="A58:C58"/>
    <mergeCell ref="A88:F88"/>
    <mergeCell ref="Q86:V86"/>
    <mergeCell ref="Q87:V87"/>
    <mergeCell ref="I87:K87"/>
    <mergeCell ref="E85:Q85"/>
    <mergeCell ref="A81:C81"/>
    <mergeCell ref="A82:B82"/>
    <mergeCell ref="B73:Z73"/>
    <mergeCell ref="B76:Z76"/>
    <mergeCell ref="A78:C78"/>
    <mergeCell ref="A79:C79"/>
    <mergeCell ref="A75:C75"/>
    <mergeCell ref="B59:Z59"/>
    <mergeCell ref="B50:Z50"/>
    <mergeCell ref="B54:Z54"/>
    <mergeCell ref="B41:C41"/>
    <mergeCell ref="B71:Z71"/>
    <mergeCell ref="A72:C72"/>
    <mergeCell ref="A67:C67"/>
    <mergeCell ref="B68:Z68"/>
    <mergeCell ref="A70:C70"/>
    <mergeCell ref="A53:C53"/>
    <mergeCell ref="B44:C44"/>
  </mergeCells>
  <printOptions/>
  <pageMargins left="0.3937007874015748" right="0.35433070866141736" top="0.6692913385826772" bottom="0.6299212598425197" header="0" footer="0"/>
  <pageSetup fitToHeight="2" fitToWidth="1" horizontalDpi="600" verticalDpi="600" orientation="landscape" paperSize="9" scale="61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2019-12-02T11:31:42Z</dcterms:modified>
  <cp:category/>
  <cp:version/>
  <cp:contentType/>
  <cp:contentStatus/>
</cp:coreProperties>
</file>