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05" activeTab="0"/>
  </bookViews>
  <sheets>
    <sheet name="5.1" sheetId="1" r:id="rId1"/>
    <sheet name="Аркуш1" sheetId="2" r:id="rId2"/>
  </sheets>
  <definedNames>
    <definedName name="_xlnm.Print_Area" localSheetId="0">'5.1'!$A$1:$AB$95</definedName>
  </definedNames>
  <calcPr fullCalcOnLoad="1"/>
</workbook>
</file>

<file path=xl/sharedStrings.xml><?xml version="1.0" encoding="utf-8"?>
<sst xmlns="http://schemas.openxmlformats.org/spreadsheetml/2006/main" count="292" uniqueCount="161">
  <si>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</si>
  <si>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</si>
  <si>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</si>
  <si>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</si>
  <si>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                        тис. грн (без ПДВ)</t>
  </si>
  <si>
    <t>Кошти, що враховуються у структурі тарифів                                                                     тис. грн. (без ПДВ)</t>
  </si>
  <si>
    <t xml:space="preserve"> За способом виконання, тис. грн (без ПДВ)</t>
  </si>
  <si>
    <t>№ аркуша обґрунтовуючих матеріалів</t>
  </si>
  <si>
    <t>Економія паливно-енергетичних ресурсів                                       (тони умовного палива/прогнозний період)</t>
  </si>
  <si>
    <t>Економія паливно-енергетичних 
ресурсів (тис. грн.)</t>
  </si>
  <si>
    <t>Економія фонду заробітної плати,                                                                                 (тис. грн/рік)</t>
  </si>
  <si>
    <t>Економічні вигоди від зростання капіталізації основних                    фондів (збільшення амортизаційних відрахувань)                                                                      (тис.грн./рік)</t>
  </si>
  <si>
    <t>Планова вартість зворотних матеріалів, отриманих з демонтованого обладнання, (тис.грн.)</t>
  </si>
  <si>
    <t xml:space="preserve">Економічний ефект  за перший рік з урахуванням  вартості зворотніх матеріалів  (тис. грн.) ** </t>
  </si>
  <si>
    <t xml:space="preserve">Економічний ефект  за другий та наступні роки                               (тис. грн.) ** </t>
  </si>
  <si>
    <t xml:space="preserve">загальна сума </t>
  </si>
  <si>
    <t>господарський  (вартість                                            матеріальних ресурсів)</t>
  </si>
  <si>
    <t>підрядний</t>
  </si>
  <si>
    <t>І</t>
  </si>
  <si>
    <t>Виробництво теплової енергії</t>
  </si>
  <si>
    <t xml:space="preserve"> 1.1</t>
  </si>
  <si>
    <t>Заходи зі зниження питомих витрат, а також втрат ресурсів, з них:</t>
  </si>
  <si>
    <t>х </t>
  </si>
  <si>
    <t>Усього за підпунктом 1.1.1</t>
  </si>
  <si>
    <t>-</t>
  </si>
  <si>
    <t>Усього за розділом І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</si>
  <si>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</si>
  <si>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t>Заходи щодо модернізації та закупівлі транспортних засобів спеціального та спеціалізованого призначення, з них:</t>
  </si>
  <si>
    <t>ІІІ</t>
  </si>
  <si>
    <t>Постачання теплової енергії</t>
  </si>
  <si>
    <t>Усього за розділом ІІІ</t>
  </si>
  <si>
    <t>Усього за інвестиційною програмою</t>
  </si>
  <si>
    <t>Примітки: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</si>
  <si>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</si>
  <si>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</si>
  <si>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>(посада відповідального виконавця)</t>
  </si>
  <si>
    <t xml:space="preserve">  (підпис)</t>
  </si>
  <si>
    <r>
      <t xml:space="preserve"> 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 батькові)</t>
    </r>
  </si>
  <si>
    <t>х</t>
  </si>
  <si>
    <t>Усього за пунктом 3.2</t>
  </si>
  <si>
    <t>Усього за підпунктом 3.2.5</t>
  </si>
  <si>
    <t>Інші заходи, з них:</t>
  </si>
  <si>
    <t xml:space="preserve"> 3.2.5</t>
  </si>
  <si>
    <t>Усього за підпунктом 3.2.4</t>
  </si>
  <si>
    <t xml:space="preserve">  3.2.4</t>
  </si>
  <si>
    <t>Усього за підпунктом 3.2.1</t>
  </si>
  <si>
    <t>Заходи щодо впровадження та розвитку інформаційних технологій, з них:</t>
  </si>
  <si>
    <t xml:space="preserve"> 3.2.1</t>
  </si>
  <si>
    <t>Усього за підпунктом 3.2.2</t>
  </si>
  <si>
    <t>Заходи щодо забезпечення технологічного та/або комерційного обліку ресурсів, з них:</t>
  </si>
  <si>
    <t xml:space="preserve"> 3.2.2</t>
  </si>
  <si>
    <t xml:space="preserve">  3.2</t>
  </si>
  <si>
    <t>Усього за пунктом 3.1</t>
  </si>
  <si>
    <t>Усього за підпунктом 3.1.3</t>
  </si>
  <si>
    <t xml:space="preserve">  3.1.3</t>
  </si>
  <si>
    <t>Усього за підпунктом 3.1.2</t>
  </si>
  <si>
    <t xml:space="preserve">  3.1.2 </t>
  </si>
  <si>
    <t>Усього за підпунктом 3.1.1</t>
  </si>
  <si>
    <t xml:space="preserve">  3.1.1</t>
  </si>
  <si>
    <t xml:space="preserve"> 3.1</t>
  </si>
  <si>
    <t xml:space="preserve">                                                                     Продовження додатка 5</t>
  </si>
  <si>
    <t>Усього за підпунктом 1.2.1</t>
  </si>
  <si>
    <t xml:space="preserve"> 1.2.1</t>
  </si>
  <si>
    <t>виробничі інвестиції з прибутку</t>
  </si>
  <si>
    <t>амортизаційні відраху-вання</t>
  </si>
  <si>
    <t xml:space="preserve">ІV кв. </t>
  </si>
  <si>
    <t xml:space="preserve">ІІІ кв. </t>
  </si>
  <si>
    <t xml:space="preserve">ІІ кв. </t>
  </si>
  <si>
    <t xml:space="preserve">І кв. </t>
  </si>
  <si>
    <t>у тому числі:</t>
  </si>
  <si>
    <t>Вартість усунення аварії на ділянці, що підлягає заміні, тис.грн.</t>
  </si>
  <si>
    <t>Графік здійснення заходів та використання коштів на планований період, тис. грн. (без ПДВ)</t>
  </si>
  <si>
    <t xml:space="preserve"> Сума інших залучених коштів, що підлягає поверненню у планованому періоді,                                          тис. грн. (без ПДВ)</t>
  </si>
  <si>
    <r>
      <t xml:space="preserve"> Сума позичкових коштів та відсотків за їх  використання, що підлягає поверненню у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планованому періоді, тис. грн. (без ПДВ)</t>
    </r>
  </si>
  <si>
    <t>Стан основного обладнання</t>
  </si>
  <si>
    <t>До впровадження заходу</t>
  </si>
  <si>
    <t>Після впровадження заходу</t>
  </si>
  <si>
    <r>
      <t xml:space="preserve">Строк окупності (місяців) </t>
    </r>
    <r>
      <rPr>
        <b/>
        <sz val="9"/>
        <rFont val="Times New Roman"/>
        <family val="1"/>
      </rPr>
      <t>*
(1+(гр4-гр16) / гр17)*12</t>
    </r>
  </si>
  <si>
    <t xml:space="preserve">  3.1.2.1</t>
  </si>
  <si>
    <t>2014год</t>
  </si>
  <si>
    <t>Ізюмське комунальне підприємство теплових мереж</t>
  </si>
  <si>
    <t>Головний інженер ІКПТМ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</si>
  <si>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(не звільняється від оподаткування згідно з пунктом 154.9 статті 154 Податкового кодексу України), з урахуванням :</t>
    </r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</si>
  <si>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(не звільняється від оподаткування згідно з пунктом 154.9 статті 154 Податкового кодексу України), з урахуванням:</t>
    </r>
  </si>
  <si>
    <t xml:space="preserve"> 1.1.1</t>
  </si>
  <si>
    <t>1.1.1.1</t>
  </si>
  <si>
    <t>Транспортування теплової енергії</t>
  </si>
  <si>
    <t>ІІ</t>
  </si>
  <si>
    <t xml:space="preserve"> 2.1</t>
  </si>
  <si>
    <t xml:space="preserve"> 2.1.1</t>
  </si>
  <si>
    <t>Усього за підпунктом 2.1.1</t>
  </si>
  <si>
    <t>Усього за розділом ІІ</t>
  </si>
  <si>
    <t>Усього за підпунктом 1.1.5</t>
  </si>
  <si>
    <t>Усього за пунктом 1.1</t>
  </si>
  <si>
    <t>Усього за підпунктом 1.3.1</t>
  </si>
  <si>
    <t xml:space="preserve"> 1.3.1</t>
  </si>
  <si>
    <t xml:space="preserve">  1.4.1</t>
  </si>
  <si>
    <t>Усього за підпунктом 1.4.1</t>
  </si>
  <si>
    <t xml:space="preserve"> 1.5.1</t>
  </si>
  <si>
    <t xml:space="preserve"> 2.1.2</t>
  </si>
  <si>
    <t>Усього за підпунктом 2.1.2</t>
  </si>
  <si>
    <t xml:space="preserve"> 2.1.3</t>
  </si>
  <si>
    <t>Усього за підпунктом 2.1.3</t>
  </si>
  <si>
    <t>2.1.4</t>
  </si>
  <si>
    <t>Усього за підпунктом 2.1.4</t>
  </si>
  <si>
    <t>Усього за пунктом 2.1</t>
  </si>
  <si>
    <t>Петухова С.Г.</t>
  </si>
  <si>
    <t>Технічне переоснащення будівель котельні з облаштуванням покрівлі котельні з метелопрофілю в м.Ізюм Харківської області</t>
  </si>
  <si>
    <t>1од</t>
  </si>
  <si>
    <r>
      <t>Покрівлі виконані з рулонних матеріалів. Термін використання  п</t>
    </r>
    <r>
      <rPr>
        <sz val="9"/>
        <rFont val="Calibri"/>
        <family val="2"/>
      </rPr>
      <t>'</t>
    </r>
    <r>
      <rPr>
        <sz val="9"/>
        <rFont val="Times New Roman"/>
        <family val="1"/>
      </rPr>
      <t xml:space="preserve">ять років. </t>
    </r>
  </si>
  <si>
    <t>Змінена конструкція покрівлі - скатна. Покрівля виконана з металопрофілю на основі з деревяного бруса.</t>
  </si>
  <si>
    <t>Димова труба в аварійному стані. Відвод використаних газів виконується з порушенням норм та правил.</t>
  </si>
  <si>
    <t>Виконання димових труб та газоходів з використанням новітніх технологій.</t>
  </si>
  <si>
    <t>1 од</t>
  </si>
  <si>
    <t xml:space="preserve">Пояснення до фінансового плану використання коштів для виконання інвестиційної програми на 2020 рік </t>
  </si>
  <si>
    <t>4 од</t>
  </si>
  <si>
    <t>Технічне переоснащення котельні за адресою Харківська область, м.Ізюм вул.Соборна,52-б (заміна димової труби)</t>
  </si>
  <si>
    <t>Технічне переоснащення котельні за адресою Харківська область, м.Ізюм вул.Київська, 17-б (заміна димової труби)</t>
  </si>
  <si>
    <t>Технічне переоснащення обладнання котельні пр.Незалежності, 33б (встановлення ПЧТ мережевого насосу) в м.Ізюм Харківської області</t>
  </si>
  <si>
    <t>Новий насос ТР 200-660/4 працює без регулювання параметрів мережі.</t>
  </si>
  <si>
    <t>Встановлення ПЧТ до мережевого насосу для можливості регулювання роботи мережі</t>
  </si>
  <si>
    <t>Мережевий насос Д 320/50 відпрацював свій технічний ресурс, ККД менше 60%</t>
  </si>
  <si>
    <t>Новий мережевий насос ТР 200-590/4 з ККД 90%</t>
  </si>
  <si>
    <t>Технічне переоснащення системи безпеки котлів на 10-ти котельних м.Ізюм Харківської області</t>
  </si>
  <si>
    <t>10 од</t>
  </si>
  <si>
    <t>Запобжні клапани на котлах котелень пр.Незалежності та вул.Героїв Чернобильців - непрацюючі, клапани-відсікачі газу та газоаналізатори на 10-ти котельних відсутні</t>
  </si>
  <si>
    <t>Запобжні клапани на котлах котелень пр.Незалежності та Героїв Чернобильців - 5 одиниць; клапани-відсікачи - 10 од; газоаналізатори з датчиками - 10 од.</t>
  </si>
  <si>
    <t>4 од.</t>
  </si>
  <si>
    <t>Технічне переоснащення трубопроводів обвязки котлів котельних вул.Соборна, 52-б, вул.5-го Лютого, 31-а (заміна 3-ходових клапанів)</t>
  </si>
  <si>
    <t>Технічне переоснащення будівель котельні з використанням енергоефективних технологій (заміна вікон на металопластикові) в м.Ізюм Харківської області</t>
  </si>
  <si>
    <t>Вікна деревяні, пошкоджені, не герметичні</t>
  </si>
  <si>
    <t>Нові вікна металопластикові, енергозберігаючі</t>
  </si>
  <si>
    <t>Встановлені 3-х ходові клапани відпрацювали свій ресурс - 7 років</t>
  </si>
  <si>
    <t>Нові 3-х ходові клапани, можливість регулювання рецеркуляції котлів</t>
  </si>
  <si>
    <t>Технічне переоснащення котельних вул.Ентузіастів та в-д Ювілейний (встановлення підживлюючих насосних станцій)</t>
  </si>
  <si>
    <t>2 од</t>
  </si>
  <si>
    <t>Встановлені підживлюючі насоси К 8/18 відпрацювали свій ресурс - 30 років</t>
  </si>
  <si>
    <t>Насосні станції економічні з ККД 90%</t>
  </si>
  <si>
    <t>Обладнання котельнх вул.Спортивна, вул.Некрасова вузлами технологічного обліку</t>
  </si>
  <si>
    <t>3 од</t>
  </si>
  <si>
    <t>Технічне переоснащення котельні вул.Героїв Чернобильців, 12-а/1 в м.Ізюм (обладнання трубопроводів виходу котлів витратомірами )</t>
  </si>
  <si>
    <t>Немає можливості враховувать витрату теплоносія на виході з котлів</t>
  </si>
  <si>
    <t>Витратомір двоканальний на виході з котлів</t>
  </si>
  <si>
    <t>Прилади технологічного  обліку теплової енергії не працюють</t>
  </si>
  <si>
    <t>Вузли обліку теплової енергії  котелья вул.Спортивна, 1 - 2 одиниці, вул.Некрасова, 74  - 1 одиниця</t>
  </si>
  <si>
    <t>Модернізація обладанння котельні по вул.Героїв Чернобильців,12-а/1 (заміна мережевого насосу з встановленням ПЧТ)</t>
  </si>
  <si>
    <t>Технічне переоснащення освітлення котельних (в т.ч. аварійного) по пр.Незалежності,33-б та вул.Героїв Чорнобильців в м.Ізюм Харківської області</t>
  </si>
  <si>
    <t>88 од</t>
  </si>
  <si>
    <t xml:space="preserve">Освітлення котелень лампи накалювання з з високим споживанням електроенергії, відсутність аварійного освітлення </t>
  </si>
  <si>
    <t>Встановлення новітніх енергозберігаючих ліхтарів, обладнання аварійного освітлення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</si>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</sst>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0.000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9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3" fillId="0" borderId="0" xfId="51" applyFont="1" applyFill="1">
      <alignment/>
      <protection/>
    </xf>
    <xf numFmtId="0" fontId="3" fillId="0" borderId="0" xfId="51" applyFont="1" applyFill="1" applyBorder="1">
      <alignment/>
      <protection/>
    </xf>
    <xf numFmtId="0" fontId="3" fillId="0" borderId="0" xfId="51" applyFont="1" applyFill="1" applyAlignment="1">
      <alignment horizontal="center"/>
      <protection/>
    </xf>
    <xf numFmtId="180" fontId="4" fillId="0" borderId="10" xfId="68" applyFont="1" applyFill="1" applyBorder="1" applyAlignment="1">
      <alignment/>
    </xf>
    <xf numFmtId="0" fontId="6" fillId="0" borderId="0" xfId="51" applyFont="1" applyFill="1" applyAlignment="1">
      <alignment/>
      <protection/>
    </xf>
    <xf numFmtId="0" fontId="4" fillId="0" borderId="0" xfId="51" applyFont="1" applyFill="1" applyAlignment="1">
      <alignment horizontal="center"/>
      <protection/>
    </xf>
    <xf numFmtId="0" fontId="7" fillId="0" borderId="11" xfId="51" applyFont="1" applyFill="1" applyBorder="1" applyAlignment="1">
      <alignment/>
      <protection/>
    </xf>
    <xf numFmtId="0" fontId="8" fillId="0" borderId="0" xfId="5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10" fillId="0" borderId="0" xfId="51" applyFont="1" applyFill="1" applyBorder="1" applyAlignment="1">
      <alignment horizontal="center"/>
      <protection/>
    </xf>
    <xf numFmtId="0" fontId="9" fillId="0" borderId="0" xfId="51" applyFont="1" applyFill="1" applyBorder="1" applyAlignment="1">
      <alignment horizontal="left"/>
      <protection/>
    </xf>
    <xf numFmtId="2" fontId="8" fillId="0" borderId="0" xfId="51" applyNumberFormat="1" applyFont="1" applyFill="1" applyBorder="1" applyAlignment="1">
      <alignment/>
      <protection/>
    </xf>
    <xf numFmtId="0" fontId="9" fillId="0" borderId="0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vertical="center" wrapText="1"/>
      <protection/>
    </xf>
    <xf numFmtId="0" fontId="11" fillId="0" borderId="0" xfId="51" applyFont="1" applyFill="1">
      <alignment/>
      <protection/>
    </xf>
    <xf numFmtId="0" fontId="11" fillId="0" borderId="0" xfId="51" applyFont="1" applyFill="1" applyBorder="1">
      <alignment/>
      <protection/>
    </xf>
    <xf numFmtId="2" fontId="8" fillId="0" borderId="12" xfId="51" applyNumberFormat="1" applyFont="1" applyFill="1" applyBorder="1" applyAlignment="1">
      <alignment horizontal="center"/>
      <protection/>
    </xf>
    <xf numFmtId="0" fontId="8" fillId="0" borderId="12" xfId="51" applyFont="1" applyFill="1" applyBorder="1" applyAlignment="1">
      <alignment horizontal="center" vertical="center"/>
      <protection/>
    </xf>
    <xf numFmtId="0" fontId="11" fillId="0" borderId="0" xfId="51" applyFont="1" applyFill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2" fontId="8" fillId="0" borderId="12" xfId="51" applyNumberFormat="1" applyFont="1" applyFill="1" applyBorder="1" applyAlignment="1">
      <alignment horizontal="center" vertical="center"/>
      <protection/>
    </xf>
    <xf numFmtId="0" fontId="4" fillId="0" borderId="12" xfId="51" applyFont="1" applyFill="1" applyBorder="1" applyAlignment="1">
      <alignment horizontal="center"/>
      <protection/>
    </xf>
    <xf numFmtId="0" fontId="4" fillId="0" borderId="12" xfId="51" applyFont="1" applyFill="1" applyBorder="1" applyAlignment="1">
      <alignment/>
      <protection/>
    </xf>
    <xf numFmtId="0" fontId="8" fillId="0" borderId="12" xfId="51" applyFont="1" applyFill="1" applyBorder="1" applyAlignment="1">
      <alignment horizontal="center"/>
      <protection/>
    </xf>
    <xf numFmtId="0" fontId="8" fillId="0" borderId="12" xfId="51" applyFont="1" applyFill="1" applyBorder="1" applyAlignment="1">
      <alignment/>
      <protection/>
    </xf>
    <xf numFmtId="3" fontId="4" fillId="0" borderId="12" xfId="57" applyNumberFormat="1" applyFont="1" applyFill="1" applyBorder="1" applyAlignment="1">
      <alignment horizont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14" fontId="4" fillId="0" borderId="12" xfId="51" applyNumberFormat="1" applyFont="1" applyFill="1" applyBorder="1" applyAlignment="1">
      <alignment horizontal="center" vertical="center" wrapText="1"/>
      <protection/>
    </xf>
    <xf numFmtId="16" fontId="4" fillId="0" borderId="12" xfId="51" applyNumberFormat="1" applyFont="1" applyFill="1" applyBorder="1" applyAlignment="1">
      <alignment horizontal="center"/>
      <protection/>
    </xf>
    <xf numFmtId="14" fontId="4" fillId="0" borderId="12" xfId="51" applyNumberFormat="1" applyFont="1" applyFill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center" vertical="center"/>
      <protection/>
    </xf>
    <xf numFmtId="0" fontId="4" fillId="0" borderId="12" xfId="51" applyFont="1" applyFill="1" applyBorder="1" applyAlignment="1">
      <alignment horizontal="center" vertical="center"/>
      <protection/>
    </xf>
    <xf numFmtId="1" fontId="4" fillId="0" borderId="12" xfId="51" applyNumberFormat="1" applyFont="1" applyFill="1" applyBorder="1" applyAlignment="1">
      <alignment horizontal="center" vertical="center" wrapText="1"/>
      <protection/>
    </xf>
    <xf numFmtId="3" fontId="4" fillId="0" borderId="12" xfId="57" applyNumberFormat="1" applyFont="1" applyFill="1" applyBorder="1" applyAlignment="1">
      <alignment horizontal="center" vertical="center" wrapText="1"/>
      <protection/>
    </xf>
    <xf numFmtId="0" fontId="4" fillId="0" borderId="12" xfId="51" applyFont="1" applyFill="1" applyBorder="1">
      <alignment/>
      <protection/>
    </xf>
    <xf numFmtId="49" fontId="4" fillId="0" borderId="12" xfId="51" applyNumberFormat="1" applyFont="1" applyFill="1" applyBorder="1" applyAlignment="1">
      <alignment horizontal="center" vertical="center"/>
      <protection/>
    </xf>
    <xf numFmtId="0" fontId="4" fillId="0" borderId="12" xfId="51" applyFont="1" applyFill="1" applyBorder="1" applyAlignment="1">
      <alignment horizontal="left" vertical="center" wrapText="1"/>
      <protection/>
    </xf>
    <xf numFmtId="0" fontId="4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0" xfId="51" applyFont="1" applyFill="1" applyBorder="1" applyAlignment="1">
      <alignment horizontal="center"/>
      <protection/>
    </xf>
    <xf numFmtId="2" fontId="3" fillId="0" borderId="0" xfId="51" applyNumberFormat="1" applyFont="1" applyFill="1" applyBorder="1">
      <alignment/>
      <protection/>
    </xf>
    <xf numFmtId="0" fontId="8" fillId="0" borderId="12" xfId="34" applyNumberFormat="1" applyFont="1" applyFill="1" applyBorder="1" applyAlignment="1" applyProtection="1">
      <alignment horizontal="center" vertical="center" wrapText="1"/>
      <protection/>
    </xf>
    <xf numFmtId="0" fontId="9" fillId="0" borderId="12" xfId="51" applyFont="1" applyFill="1" applyBorder="1" applyAlignment="1">
      <alignment horizontal="right"/>
      <protection/>
    </xf>
    <xf numFmtId="0" fontId="13" fillId="0" borderId="12" xfId="51" applyFont="1" applyFill="1" applyBorder="1" applyAlignment="1">
      <alignment horizontal="right"/>
      <protection/>
    </xf>
    <xf numFmtId="0" fontId="4" fillId="0" borderId="12" xfId="0" applyFont="1" applyFill="1" applyBorder="1" applyAlignment="1">
      <alignment horizontal="left" vertical="center" wrapText="1"/>
    </xf>
    <xf numFmtId="2" fontId="4" fillId="0" borderId="12" xfId="33" applyNumberFormat="1" applyFont="1" applyFill="1" applyBorder="1" applyAlignment="1" applyProtection="1">
      <alignment horizontal="center" vertical="center" wrapText="1"/>
      <protection/>
    </xf>
    <xf numFmtId="2" fontId="4" fillId="0" borderId="12" xfId="51" applyNumberFormat="1" applyFont="1" applyFill="1" applyBorder="1" applyAlignment="1">
      <alignment horizontal="center"/>
      <protection/>
    </xf>
    <xf numFmtId="2" fontId="4" fillId="0" borderId="12" xfId="51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80" fontId="4" fillId="0" borderId="0" xfId="66" applyNumberFormat="1" applyFont="1" applyFill="1" applyAlignment="1">
      <alignment/>
    </xf>
    <xf numFmtId="180" fontId="6" fillId="0" borderId="0" xfId="66" applyNumberFormat="1" applyFont="1" applyFill="1" applyAlignment="1">
      <alignment/>
    </xf>
    <xf numFmtId="0" fontId="4" fillId="0" borderId="0" xfId="51" applyFont="1" applyFill="1" applyBorder="1" applyAlignment="1">
      <alignment/>
      <protection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4" fillId="0" borderId="12" xfId="57" applyNumberFormat="1" applyFont="1" applyFill="1" applyBorder="1" applyAlignment="1">
      <alignment horizontal="center" vertical="center" wrapText="1"/>
      <protection/>
    </xf>
    <xf numFmtId="2" fontId="13" fillId="0" borderId="12" xfId="51" applyNumberFormat="1" applyFont="1" applyFill="1" applyBorder="1" applyAlignment="1">
      <alignment horizontal="center" vertical="center"/>
      <protection/>
    </xf>
    <xf numFmtId="2" fontId="4" fillId="0" borderId="12" xfId="51" applyNumberFormat="1" applyFont="1" applyFill="1" applyBorder="1" applyAlignment="1">
      <alignment horizontal="center" vertical="top"/>
      <protection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2" xfId="57" applyNumberFormat="1" applyFont="1" applyFill="1" applyBorder="1" applyAlignment="1">
      <alignment horizontal="center" wrapText="1"/>
      <protection/>
    </xf>
    <xf numFmtId="2" fontId="8" fillId="0" borderId="12" xfId="51" applyNumberFormat="1" applyFont="1" applyFill="1" applyBorder="1" applyAlignment="1">
      <alignment/>
      <protection/>
    </xf>
    <xf numFmtId="2" fontId="4" fillId="0" borderId="12" xfId="51" applyNumberFormat="1" applyFont="1" applyFill="1" applyBorder="1" applyAlignment="1">
      <alignment horizontal="center" vertical="center" wrapText="1"/>
      <protection/>
    </xf>
    <xf numFmtId="2" fontId="8" fillId="0" borderId="12" xfId="51" applyNumberFormat="1" applyFont="1" applyFill="1" applyBorder="1" applyAlignment="1">
      <alignment horizontal="center" vertical="center" wrapText="1"/>
      <protection/>
    </xf>
    <xf numFmtId="2" fontId="8" fillId="0" borderId="12" xfId="57" applyNumberFormat="1" applyFont="1" applyFill="1" applyBorder="1" applyAlignment="1">
      <alignment horizontal="center" vertical="center" wrapText="1"/>
      <protection/>
    </xf>
    <xf numFmtId="2" fontId="4" fillId="0" borderId="0" xfId="51" applyNumberFormat="1" applyFont="1" applyFill="1" applyBorder="1" applyAlignment="1">
      <alignment vertical="center" wrapText="1"/>
      <protection/>
    </xf>
    <xf numFmtId="0" fontId="4" fillId="0" borderId="12" xfId="51" applyNumberFormat="1" applyFont="1" applyFill="1" applyBorder="1" applyAlignment="1">
      <alignment horizontal="center" vertical="center"/>
      <protection/>
    </xf>
    <xf numFmtId="2" fontId="8" fillId="0" borderId="0" xfId="51" applyNumberFormat="1" applyFont="1" applyFill="1" applyBorder="1" applyAlignment="1">
      <alignment horizontal="center"/>
      <protection/>
    </xf>
    <xf numFmtId="2" fontId="6" fillId="0" borderId="0" xfId="51" applyNumberFormat="1" applyFont="1" applyFill="1">
      <alignment/>
      <protection/>
    </xf>
    <xf numFmtId="2" fontId="4" fillId="0" borderId="12" xfId="0" applyNumberFormat="1" applyFont="1" applyFill="1" applyBorder="1" applyAlignment="1">
      <alignment horizontal="left" vertical="top" wrapText="1"/>
    </xf>
    <xf numFmtId="0" fontId="8" fillId="0" borderId="0" xfId="51" applyFont="1" applyFill="1" applyBorder="1">
      <alignment/>
      <protection/>
    </xf>
    <xf numFmtId="0" fontId="8" fillId="0" borderId="0" xfId="51" applyFont="1" applyFill="1">
      <alignment/>
      <protection/>
    </xf>
    <xf numFmtId="49" fontId="4" fillId="0" borderId="12" xfId="51" applyNumberFormat="1" applyFont="1" applyFill="1" applyBorder="1" applyAlignment="1">
      <alignment horizontal="center"/>
      <protection/>
    </xf>
    <xf numFmtId="0" fontId="3" fillId="0" borderId="12" xfId="51" applyFont="1" applyFill="1" applyBorder="1">
      <alignment/>
      <protection/>
    </xf>
    <xf numFmtId="2" fontId="6" fillId="0" borderId="0" xfId="0" applyNumberFormat="1" applyFont="1" applyFill="1" applyAlignment="1">
      <alignment/>
    </xf>
    <xf numFmtId="14" fontId="4" fillId="0" borderId="12" xfId="51" applyNumberFormat="1" applyFont="1" applyFill="1" applyBorder="1" applyAlignment="1">
      <alignment horizontal="center" vertical="center"/>
      <protection/>
    </xf>
    <xf numFmtId="2" fontId="9" fillId="0" borderId="12" xfId="51" applyNumberFormat="1" applyFont="1" applyFill="1" applyBorder="1" applyAlignment="1" applyProtection="1">
      <alignment horizontal="center" vertical="center"/>
      <protection/>
    </xf>
    <xf numFmtId="2" fontId="13" fillId="0" borderId="13" xfId="51" applyNumberFormat="1" applyFont="1" applyFill="1" applyBorder="1" applyAlignment="1">
      <alignment horizontal="center" vertical="center"/>
      <protection/>
    </xf>
    <xf numFmtId="2" fontId="4" fillId="0" borderId="13" xfId="0" applyNumberFormat="1" applyFont="1" applyBorder="1" applyAlignment="1">
      <alignment horizontal="center" vertical="center"/>
    </xf>
    <xf numFmtId="2" fontId="4" fillId="0" borderId="13" xfId="57" applyNumberFormat="1" applyFont="1" applyFill="1" applyBorder="1" applyAlignment="1">
      <alignment horizontal="center" vertical="center" wrapText="1"/>
      <protection/>
    </xf>
    <xf numFmtId="2" fontId="9" fillId="0" borderId="13" xfId="51" applyNumberFormat="1" applyFont="1" applyFill="1" applyBorder="1" applyAlignment="1" applyProtection="1">
      <alignment horizontal="center" vertical="center"/>
      <protection/>
    </xf>
    <xf numFmtId="14" fontId="4" fillId="0" borderId="13" xfId="51" applyNumberFormat="1" applyFont="1" applyFill="1" applyBorder="1" applyAlignment="1">
      <alignment vertical="center"/>
      <protection/>
    </xf>
    <xf numFmtId="0" fontId="4" fillId="0" borderId="13" xfId="51" applyFont="1" applyFill="1" applyBorder="1" applyAlignment="1">
      <alignment vertical="center" wrapText="1"/>
      <protection/>
    </xf>
    <xf numFmtId="2" fontId="54" fillId="0" borderId="12" xfId="51" applyNumberFormat="1" applyFont="1" applyFill="1" applyBorder="1" applyAlignment="1">
      <alignment horizontal="center" vertical="center"/>
      <protection/>
    </xf>
    <xf numFmtId="14" fontId="4" fillId="0" borderId="12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horizontal="left" vertical="center" wrapText="1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Alignment="1">
      <alignment horizontal="center" vertical="center"/>
      <protection/>
    </xf>
    <xf numFmtId="2" fontId="3" fillId="0" borderId="12" xfId="51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left" vertical="center" wrapText="1"/>
    </xf>
    <xf numFmtId="0" fontId="8" fillId="0" borderId="12" xfId="51" applyFont="1" applyFill="1" applyBorder="1" applyAlignment="1">
      <alignment horizontal="center"/>
      <protection/>
    </xf>
    <xf numFmtId="0" fontId="4" fillId="0" borderId="12" xfId="34" applyNumberFormat="1" applyFont="1" applyFill="1" applyBorder="1" applyAlignment="1" applyProtection="1">
      <alignment horizontal="center" vertical="center" wrapText="1"/>
      <protection/>
    </xf>
    <xf numFmtId="0" fontId="4" fillId="0" borderId="14" xfId="51" applyFont="1" applyFill="1" applyBorder="1" applyAlignment="1">
      <alignment horizontal="center" vertical="center" wrapText="1"/>
      <protection/>
    </xf>
    <xf numFmtId="0" fontId="4" fillId="0" borderId="15" xfId="51" applyFont="1" applyFill="1" applyBorder="1" applyAlignment="1">
      <alignment horizontal="center" vertical="center" wrapText="1"/>
      <protection/>
    </xf>
    <xf numFmtId="2" fontId="4" fillId="0" borderId="12" xfId="34" applyNumberFormat="1" applyFont="1" applyFill="1" applyBorder="1" applyAlignment="1" applyProtection="1">
      <alignment horizontal="center" vertical="center" wrapText="1"/>
      <protection/>
    </xf>
    <xf numFmtId="2" fontId="8" fillId="0" borderId="12" xfId="51" applyNumberFormat="1" applyFont="1" applyFill="1" applyBorder="1" applyAlignment="1">
      <alignment horizontal="center" vertical="center"/>
      <protection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2" xfId="51" applyFont="1" applyFill="1" applyBorder="1" applyAlignment="1">
      <alignment horizontal="center"/>
      <protection/>
    </xf>
    <xf numFmtId="2" fontId="8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0" xfId="51" applyFont="1" applyFill="1" applyAlignment="1">
      <alignment horizontal="center" wrapText="1"/>
      <protection/>
    </xf>
    <xf numFmtId="0" fontId="7" fillId="0" borderId="11" xfId="51" applyFont="1" applyFill="1" applyBorder="1" applyAlignment="1">
      <alignment horizontal="center"/>
      <protection/>
    </xf>
    <xf numFmtId="180" fontId="4" fillId="0" borderId="10" xfId="68" applyFont="1" applyFill="1" applyBorder="1" applyAlignment="1">
      <alignment horizontal="center"/>
    </xf>
    <xf numFmtId="0" fontId="4" fillId="0" borderId="10" xfId="5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/>
    </xf>
    <xf numFmtId="2" fontId="8" fillId="0" borderId="12" xfId="51" applyNumberFormat="1" applyFont="1" applyFill="1" applyBorder="1" applyAlignment="1">
      <alignment horizontal="center" wrapText="1"/>
      <protection/>
    </xf>
    <xf numFmtId="0" fontId="4" fillId="0" borderId="0" xfId="51" applyFont="1" applyFill="1" applyBorder="1" applyAlignment="1">
      <alignment horizontal="left" vertical="center" wrapText="1"/>
      <protection/>
    </xf>
    <xf numFmtId="0" fontId="4" fillId="0" borderId="14" xfId="34" applyNumberFormat="1" applyFont="1" applyFill="1" applyBorder="1" applyAlignment="1" applyProtection="1">
      <alignment horizontal="center" vertical="center" wrapText="1"/>
      <protection/>
    </xf>
    <xf numFmtId="0" fontId="4" fillId="0" borderId="16" xfId="34" applyNumberFormat="1" applyFont="1" applyFill="1" applyBorder="1" applyAlignment="1" applyProtection="1">
      <alignment horizontal="center" vertical="center" wrapText="1"/>
      <protection/>
    </xf>
    <xf numFmtId="0" fontId="4" fillId="0" borderId="15" xfId="34" applyNumberFormat="1" applyFont="1" applyFill="1" applyBorder="1" applyAlignment="1" applyProtection="1">
      <alignment horizontal="center" vertical="center" wrapText="1"/>
      <protection/>
    </xf>
    <xf numFmtId="2" fontId="4" fillId="0" borderId="12" xfId="51" applyNumberFormat="1" applyFont="1" applyFill="1" applyBorder="1" applyAlignment="1">
      <alignment horizontal="right"/>
      <protection/>
    </xf>
    <xf numFmtId="2" fontId="13" fillId="0" borderId="12" xfId="51" applyNumberFormat="1" applyFont="1" applyFill="1" applyBorder="1" applyAlignment="1">
      <alignment horizontal="right"/>
      <protection/>
    </xf>
    <xf numFmtId="2" fontId="8" fillId="0" borderId="12" xfId="51" applyNumberFormat="1" applyFont="1" applyFill="1" applyBorder="1" applyAlignment="1">
      <alignment horizontal="center"/>
      <protection/>
    </xf>
    <xf numFmtId="0" fontId="8" fillId="0" borderId="14" xfId="51" applyFont="1" applyFill="1" applyBorder="1" applyAlignment="1">
      <alignment horizontal="center"/>
      <protection/>
    </xf>
    <xf numFmtId="0" fontId="8" fillId="0" borderId="16" xfId="51" applyFont="1" applyFill="1" applyBorder="1" applyAlignment="1">
      <alignment horizontal="center"/>
      <protection/>
    </xf>
    <xf numFmtId="0" fontId="8" fillId="0" borderId="15" xfId="51" applyFont="1" applyFill="1" applyBorder="1" applyAlignment="1">
      <alignment horizontal="center"/>
      <protection/>
    </xf>
    <xf numFmtId="0" fontId="8" fillId="0" borderId="12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/>
      <protection/>
    </xf>
    <xf numFmtId="0" fontId="4" fillId="0" borderId="16" xfId="51" applyFont="1" applyFill="1" applyBorder="1" applyAlignment="1">
      <alignment horizontal="center"/>
      <protection/>
    </xf>
    <xf numFmtId="0" fontId="4" fillId="0" borderId="15" xfId="51" applyFont="1" applyFill="1" applyBorder="1" applyAlignment="1">
      <alignment horizontal="center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4" xfId="51" applyFont="1" applyFill="1" applyBorder="1" applyAlignment="1">
      <alignment horizontal="center" vertical="center"/>
      <protection/>
    </xf>
    <xf numFmtId="0" fontId="8" fillId="0" borderId="16" xfId="51" applyFont="1" applyFill="1" applyBorder="1" applyAlignment="1">
      <alignment horizontal="center" vertical="center"/>
      <protection/>
    </xf>
    <xf numFmtId="0" fontId="8" fillId="0" borderId="15" xfId="51" applyFont="1" applyFill="1" applyBorder="1" applyAlignment="1">
      <alignment horizontal="center" vertical="center"/>
      <protection/>
    </xf>
    <xf numFmtId="0" fontId="9" fillId="0" borderId="13" xfId="51" applyFont="1" applyFill="1" applyBorder="1" applyAlignment="1">
      <alignment horizontal="center" vertical="center" textRotation="90" wrapText="1"/>
      <protection/>
    </xf>
    <xf numFmtId="0" fontId="9" fillId="0" borderId="17" xfId="51" applyFont="1" applyFill="1" applyBorder="1" applyAlignment="1">
      <alignment horizontal="center" vertical="center" textRotation="90" wrapText="1"/>
      <protection/>
    </xf>
    <xf numFmtId="0" fontId="9" fillId="0" borderId="18" xfId="51" applyFont="1" applyFill="1" applyBorder="1" applyAlignment="1">
      <alignment horizontal="center" vertical="center" textRotation="90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vertical="center" textRotation="90" wrapText="1"/>
      <protection/>
    </xf>
    <xf numFmtId="0" fontId="4" fillId="0" borderId="17" xfId="51" applyFont="1" applyFill="1" applyBorder="1" applyAlignment="1">
      <alignment horizontal="center" vertical="center" textRotation="90" wrapText="1"/>
      <protection/>
    </xf>
    <xf numFmtId="0" fontId="4" fillId="0" borderId="18" xfId="51" applyFont="1" applyFill="1" applyBorder="1" applyAlignment="1">
      <alignment horizontal="center" vertical="center" textRotation="90" wrapText="1"/>
      <protection/>
    </xf>
    <xf numFmtId="0" fontId="15" fillId="0" borderId="0" xfId="51" applyFont="1" applyFill="1" applyBorder="1" applyAlignment="1">
      <alignment horizontal="center"/>
      <protection/>
    </xf>
    <xf numFmtId="0" fontId="9" fillId="0" borderId="12" xfId="51" applyFont="1" applyFill="1" applyBorder="1" applyAlignment="1">
      <alignment horizontal="right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0" fontId="9" fillId="0" borderId="13" xfId="33" applyFont="1" applyFill="1" applyBorder="1" applyAlignment="1" applyProtection="1">
      <alignment horizontal="center" vertical="center" textRotation="90" wrapText="1"/>
      <protection locked="0"/>
    </xf>
    <xf numFmtId="0" fontId="9" fillId="0" borderId="17" xfId="33" applyFont="1" applyFill="1" applyBorder="1" applyAlignment="1" applyProtection="1">
      <alignment horizontal="center" vertical="center" textRotation="90" wrapText="1"/>
      <protection locked="0"/>
    </xf>
    <xf numFmtId="0" fontId="9" fillId="0" borderId="18" xfId="33" applyFont="1" applyFill="1" applyBorder="1" applyAlignment="1" applyProtection="1">
      <alignment horizontal="center" vertical="center" textRotation="90" wrapText="1"/>
      <protection locked="0"/>
    </xf>
    <xf numFmtId="0" fontId="16" fillId="0" borderId="0" xfId="51" applyFont="1" applyFill="1" applyAlignment="1">
      <alignment horizontal="center" wrapText="1"/>
      <protection/>
    </xf>
    <xf numFmtId="0" fontId="4" fillId="0" borderId="19" xfId="51" applyFont="1" applyFill="1" applyBorder="1" applyAlignment="1">
      <alignment horizontal="center" vertical="top" wrapText="1"/>
      <protection/>
    </xf>
    <xf numFmtId="0" fontId="4" fillId="0" borderId="0" xfId="51" applyFont="1" applyFill="1" applyBorder="1" applyAlignment="1">
      <alignment horizontal="center" vertical="top" wrapText="1"/>
      <protection/>
    </xf>
    <xf numFmtId="0" fontId="4" fillId="0" borderId="12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textRotation="90"/>
      <protection/>
    </xf>
    <xf numFmtId="0" fontId="4" fillId="0" borderId="12" xfId="51" applyFont="1" applyFill="1" applyBorder="1" applyAlignment="1">
      <alignment horizontal="center" vertical="center" textRotation="90" wrapText="1"/>
      <protection/>
    </xf>
    <xf numFmtId="0" fontId="3" fillId="0" borderId="13" xfId="51" applyFont="1" applyFill="1" applyBorder="1" applyAlignment="1">
      <alignment horizontal="center" vertical="center" textRotation="90" wrapText="1"/>
      <protection/>
    </xf>
    <xf numFmtId="0" fontId="3" fillId="0" borderId="17" xfId="51" applyFont="1" applyFill="1" applyBorder="1" applyAlignment="1">
      <alignment horizontal="center" vertical="center" textRotation="90" wrapText="1"/>
      <protection/>
    </xf>
    <xf numFmtId="0" fontId="3" fillId="0" borderId="18" xfId="51" applyFont="1" applyFill="1" applyBorder="1" applyAlignment="1">
      <alignment horizontal="center" vertical="center" textRotation="90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Iau?iue_Додатки 4 - 6 теплов 28.12.1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Итог" xfId="52"/>
    <cellStyle name="Контрольная ячейка" xfId="53"/>
    <cellStyle name="Название" xfId="54"/>
    <cellStyle name="Нейтральный" xfId="55"/>
    <cellStyle name="Обычный 14" xfId="56"/>
    <cellStyle name="Обычный 2" xfId="57"/>
    <cellStyle name="Обычный 4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інансовий 2" xfId="68"/>
    <cellStyle name="Хороший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5"/>
  <sheetViews>
    <sheetView tabSelected="1" view="pageLayout" zoomScale="80" zoomScaleNormal="90" zoomScaleSheetLayoutView="100" zoomScalePageLayoutView="80" workbookViewId="0" topLeftCell="A1">
      <selection activeCell="T19" sqref="T19"/>
    </sheetView>
  </sheetViews>
  <sheetFormatPr defaultColWidth="5.28125" defaultRowHeight="69.75" customHeight="1"/>
  <cols>
    <col min="1" max="1" width="6.7109375" style="3" customWidth="1"/>
    <col min="2" max="2" width="34.57421875" style="1" customWidth="1"/>
    <col min="3" max="3" width="6.8515625" style="1" customWidth="1"/>
    <col min="4" max="4" width="17.7109375" style="1" customWidth="1"/>
    <col min="5" max="5" width="8.140625" style="1" hidden="1" customWidth="1"/>
    <col min="6" max="6" width="11.57421875" style="1" hidden="1" customWidth="1"/>
    <col min="7" max="7" width="12.28125" style="1" hidden="1" customWidth="1"/>
    <col min="8" max="8" width="12.140625" style="1" hidden="1" customWidth="1"/>
    <col min="9" max="9" width="13.57421875" style="1" bestFit="1" customWidth="1"/>
    <col min="10" max="10" width="8.00390625" style="1" customWidth="1"/>
    <col min="11" max="11" width="11.140625" style="1" customWidth="1"/>
    <col min="12" max="12" width="9.57421875" style="1" customWidth="1"/>
    <col min="13" max="13" width="6.57421875" style="1" hidden="1" customWidth="1"/>
    <col min="14" max="14" width="7.00390625" style="1" hidden="1" customWidth="1"/>
    <col min="15" max="15" width="6.7109375" style="1" hidden="1" customWidth="1"/>
    <col min="16" max="16" width="6.140625" style="1" hidden="1" customWidth="1"/>
    <col min="17" max="17" width="7.8515625" style="1" customWidth="1"/>
    <col min="18" max="18" width="8.140625" style="1" customWidth="1"/>
    <col min="19" max="19" width="8.28125" style="1" customWidth="1"/>
    <col min="20" max="20" width="9.00390625" style="1" customWidth="1"/>
    <col min="21" max="21" width="7.00390625" style="2" customWidth="1"/>
    <col min="22" max="22" width="7.7109375" style="2" customWidth="1"/>
    <col min="23" max="24" width="6.57421875" style="2" customWidth="1"/>
    <col min="25" max="25" width="9.28125" style="2" customWidth="1"/>
    <col min="26" max="26" width="8.57421875" style="2" customWidth="1"/>
    <col min="27" max="27" width="18.421875" style="2" customWidth="1"/>
    <col min="28" max="28" width="21.140625" style="2" customWidth="1"/>
    <col min="29" max="29" width="7.00390625" style="2" customWidth="1"/>
    <col min="30" max="30" width="7.57421875" style="2" customWidth="1"/>
    <col min="31" max="16384" width="5.28125" style="1" customWidth="1"/>
  </cols>
  <sheetData>
    <row r="1" spans="1:28" ht="39.75" customHeight="1">
      <c r="A1" s="140" t="s">
        <v>114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</row>
    <row r="2" spans="1:28" ht="16.5" customHeight="1">
      <c r="A2" s="134" t="s">
        <v>80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</row>
    <row r="3" spans="1:29" ht="14.25" customHeight="1">
      <c r="A3" s="141" t="s">
        <v>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40"/>
    </row>
    <row r="4" spans="1:30" ht="109.5" customHeight="1">
      <c r="A4" s="130" t="s">
        <v>1</v>
      </c>
      <c r="B4" s="130" t="s">
        <v>2</v>
      </c>
      <c r="C4" s="131" t="s">
        <v>3</v>
      </c>
      <c r="D4" s="130" t="s">
        <v>4</v>
      </c>
      <c r="E4" s="130"/>
      <c r="F4" s="130"/>
      <c r="G4" s="137" t="s">
        <v>73</v>
      </c>
      <c r="H4" s="137" t="s">
        <v>72</v>
      </c>
      <c r="I4" s="127" t="s">
        <v>5</v>
      </c>
      <c r="J4" s="127" t="s">
        <v>79</v>
      </c>
      <c r="K4" s="130" t="s">
        <v>6</v>
      </c>
      <c r="L4" s="130"/>
      <c r="M4" s="136" t="s">
        <v>71</v>
      </c>
      <c r="N4" s="136"/>
      <c r="O4" s="136"/>
      <c r="P4" s="136"/>
      <c r="Q4" s="145" t="s">
        <v>77</v>
      </c>
      <c r="R4" s="145" t="s">
        <v>7</v>
      </c>
      <c r="S4" s="131" t="s">
        <v>8</v>
      </c>
      <c r="T4" s="131" t="s">
        <v>9</v>
      </c>
      <c r="U4" s="145" t="s">
        <v>10</v>
      </c>
      <c r="V4" s="131" t="s">
        <v>11</v>
      </c>
      <c r="W4" s="131" t="s">
        <v>12</v>
      </c>
      <c r="X4" s="146" t="s">
        <v>70</v>
      </c>
      <c r="Y4" s="131" t="s">
        <v>13</v>
      </c>
      <c r="Z4" s="145" t="s">
        <v>14</v>
      </c>
      <c r="AA4" s="130" t="s">
        <v>74</v>
      </c>
      <c r="AB4" s="130"/>
      <c r="AD4" s="144"/>
    </row>
    <row r="5" spans="1:30" ht="14.25" customHeight="1">
      <c r="A5" s="130"/>
      <c r="B5" s="130"/>
      <c r="C5" s="132"/>
      <c r="D5" s="130" t="s">
        <v>15</v>
      </c>
      <c r="E5" s="143" t="s">
        <v>69</v>
      </c>
      <c r="F5" s="143"/>
      <c r="G5" s="138"/>
      <c r="H5" s="138"/>
      <c r="I5" s="128"/>
      <c r="J5" s="128"/>
      <c r="K5" s="131" t="s">
        <v>16</v>
      </c>
      <c r="L5" s="131" t="s">
        <v>17</v>
      </c>
      <c r="M5" s="136" t="s">
        <v>68</v>
      </c>
      <c r="N5" s="136" t="s">
        <v>67</v>
      </c>
      <c r="O5" s="136" t="s">
        <v>66</v>
      </c>
      <c r="P5" s="136" t="s">
        <v>65</v>
      </c>
      <c r="Q5" s="145"/>
      <c r="R5" s="145"/>
      <c r="S5" s="132"/>
      <c r="T5" s="132"/>
      <c r="U5" s="145"/>
      <c r="V5" s="132"/>
      <c r="W5" s="132"/>
      <c r="X5" s="147"/>
      <c r="Y5" s="132"/>
      <c r="Z5" s="145"/>
      <c r="AA5" s="130" t="s">
        <v>75</v>
      </c>
      <c r="AB5" s="130" t="s">
        <v>76</v>
      </c>
      <c r="AD5" s="144"/>
    </row>
    <row r="6" spans="1:30" ht="49.5" customHeight="1">
      <c r="A6" s="130"/>
      <c r="B6" s="130"/>
      <c r="C6" s="132"/>
      <c r="D6" s="130"/>
      <c r="E6" s="137" t="s">
        <v>64</v>
      </c>
      <c r="F6" s="137" t="s">
        <v>63</v>
      </c>
      <c r="G6" s="138"/>
      <c r="H6" s="138"/>
      <c r="I6" s="128"/>
      <c r="J6" s="128"/>
      <c r="K6" s="132"/>
      <c r="L6" s="132"/>
      <c r="M6" s="136"/>
      <c r="N6" s="136"/>
      <c r="O6" s="136"/>
      <c r="P6" s="136"/>
      <c r="Q6" s="145"/>
      <c r="R6" s="145"/>
      <c r="S6" s="132"/>
      <c r="T6" s="132"/>
      <c r="U6" s="145"/>
      <c r="V6" s="132"/>
      <c r="W6" s="132"/>
      <c r="X6" s="147"/>
      <c r="Y6" s="132"/>
      <c r="Z6" s="145"/>
      <c r="AA6" s="130"/>
      <c r="AB6" s="130"/>
      <c r="AD6" s="144"/>
    </row>
    <row r="7" spans="1:30" ht="19.5" customHeight="1">
      <c r="A7" s="130"/>
      <c r="B7" s="130"/>
      <c r="C7" s="133"/>
      <c r="D7" s="130"/>
      <c r="E7" s="139"/>
      <c r="F7" s="139"/>
      <c r="G7" s="139"/>
      <c r="H7" s="139"/>
      <c r="I7" s="129"/>
      <c r="J7" s="129"/>
      <c r="K7" s="133"/>
      <c r="L7" s="133"/>
      <c r="M7" s="136"/>
      <c r="N7" s="136"/>
      <c r="O7" s="136"/>
      <c r="P7" s="136"/>
      <c r="Q7" s="145"/>
      <c r="R7" s="145"/>
      <c r="S7" s="133"/>
      <c r="T7" s="133"/>
      <c r="U7" s="145"/>
      <c r="V7" s="133"/>
      <c r="W7" s="133"/>
      <c r="X7" s="148"/>
      <c r="Y7" s="133"/>
      <c r="Z7" s="145"/>
      <c r="AA7" s="130"/>
      <c r="AB7" s="130"/>
      <c r="AD7" s="144"/>
    </row>
    <row r="8" spans="1:30" s="3" customFormat="1" ht="12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5</v>
      </c>
      <c r="J8" s="24"/>
      <c r="K8" s="24">
        <v>6</v>
      </c>
      <c r="L8" s="24">
        <v>7</v>
      </c>
      <c r="M8" s="24">
        <v>12</v>
      </c>
      <c r="N8" s="24">
        <v>13</v>
      </c>
      <c r="O8" s="24">
        <v>14</v>
      </c>
      <c r="P8" s="24">
        <v>15</v>
      </c>
      <c r="Q8" s="24">
        <v>8</v>
      </c>
      <c r="R8" s="24">
        <v>9</v>
      </c>
      <c r="S8" s="24">
        <v>10</v>
      </c>
      <c r="T8" s="24">
        <v>11</v>
      </c>
      <c r="U8" s="24">
        <v>12</v>
      </c>
      <c r="V8" s="24">
        <v>13</v>
      </c>
      <c r="W8" s="24">
        <v>14</v>
      </c>
      <c r="X8" s="24">
        <v>15</v>
      </c>
      <c r="Y8" s="24">
        <v>16</v>
      </c>
      <c r="Z8" s="24">
        <v>17</v>
      </c>
      <c r="AA8" s="24">
        <v>18</v>
      </c>
      <c r="AB8" s="24">
        <v>19</v>
      </c>
      <c r="AC8" s="39"/>
      <c r="AD8" s="39"/>
    </row>
    <row r="9" spans="1:28" ht="15" customHeight="1">
      <c r="A9" s="24" t="s">
        <v>18</v>
      </c>
      <c r="B9" s="119" t="s">
        <v>19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28" ht="20.25" customHeight="1">
      <c r="A10" s="29" t="s">
        <v>20</v>
      </c>
      <c r="B10" s="123" t="s">
        <v>83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</row>
    <row r="11" spans="1:28" ht="15" customHeight="1">
      <c r="A11" s="28" t="s">
        <v>84</v>
      </c>
      <c r="B11" s="110" t="s">
        <v>21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2"/>
      <c r="AA11" s="34" t="s">
        <v>22</v>
      </c>
      <c r="AB11" s="34" t="s">
        <v>22</v>
      </c>
    </row>
    <row r="12" spans="1:28" ht="66.75" customHeight="1">
      <c r="A12" s="83" t="s">
        <v>85</v>
      </c>
      <c r="B12" s="44" t="s">
        <v>107</v>
      </c>
      <c r="C12" s="32" t="s">
        <v>115</v>
      </c>
      <c r="D12" s="80">
        <v>105.59</v>
      </c>
      <c r="E12" s="59"/>
      <c r="F12" s="59"/>
      <c r="G12" s="59"/>
      <c r="H12" s="59"/>
      <c r="I12" s="81" t="s">
        <v>22</v>
      </c>
      <c r="J12" s="81"/>
      <c r="K12" s="80">
        <f>D12</f>
        <v>105.59</v>
      </c>
      <c r="L12" s="79">
        <v>0</v>
      </c>
      <c r="M12" s="59"/>
      <c r="N12" s="59"/>
      <c r="O12" s="59"/>
      <c r="P12" s="59"/>
      <c r="Q12" s="82">
        <f>(1+(D12-Y12)/Z12)*12</f>
        <v>66</v>
      </c>
      <c r="R12" s="79"/>
      <c r="S12" s="31">
        <v>0</v>
      </c>
      <c r="T12" s="31">
        <v>0</v>
      </c>
      <c r="U12" s="31">
        <v>0</v>
      </c>
      <c r="V12" s="85">
        <f aca="true" t="shared" si="0" ref="V12:V19">D12/10</f>
        <v>10.559000000000001</v>
      </c>
      <c r="W12" s="31">
        <v>0</v>
      </c>
      <c r="X12" s="59">
        <v>0</v>
      </c>
      <c r="Y12" s="31">
        <f aca="true" t="shared" si="1" ref="Y12:Y23">T12+U12+V12+W12</f>
        <v>10.559000000000001</v>
      </c>
      <c r="Z12" s="31">
        <f>T12+U12+K12/5</f>
        <v>21.118000000000002</v>
      </c>
      <c r="AA12" s="84" t="s">
        <v>109</v>
      </c>
      <c r="AB12" s="84" t="s">
        <v>110</v>
      </c>
    </row>
    <row r="13" spans="1:28" ht="66.75" customHeight="1">
      <c r="A13" s="83" t="s">
        <v>150</v>
      </c>
      <c r="B13" s="44" t="s">
        <v>129</v>
      </c>
      <c r="C13" s="32" t="s">
        <v>115</v>
      </c>
      <c r="D13" s="80">
        <v>101.76</v>
      </c>
      <c r="E13" s="59"/>
      <c r="F13" s="59"/>
      <c r="G13" s="59"/>
      <c r="H13" s="59"/>
      <c r="I13" s="81" t="s">
        <v>22</v>
      </c>
      <c r="J13" s="81"/>
      <c r="K13" s="80">
        <f>D13</f>
        <v>101.76</v>
      </c>
      <c r="L13" s="79">
        <v>0</v>
      </c>
      <c r="M13" s="59"/>
      <c r="N13" s="59"/>
      <c r="O13" s="59"/>
      <c r="P13" s="59"/>
      <c r="Q13" s="82">
        <f aca="true" t="shared" si="2" ref="Q13:Q24">(1+(D13-Y13)/Z13)*12</f>
        <v>66</v>
      </c>
      <c r="R13" s="79"/>
      <c r="S13" s="31">
        <v>0</v>
      </c>
      <c r="T13" s="31">
        <v>0</v>
      </c>
      <c r="U13" s="31">
        <v>0</v>
      </c>
      <c r="V13" s="85">
        <f t="shared" si="0"/>
        <v>10.176</v>
      </c>
      <c r="W13" s="31">
        <v>0</v>
      </c>
      <c r="X13" s="59">
        <v>0</v>
      </c>
      <c r="Y13" s="31">
        <f t="shared" si="1"/>
        <v>10.176</v>
      </c>
      <c r="Z13" s="31">
        <f>T13+U13+K13/5</f>
        <v>20.352</v>
      </c>
      <c r="AA13" s="88" t="s">
        <v>130</v>
      </c>
      <c r="AB13" s="88" t="s">
        <v>131</v>
      </c>
    </row>
    <row r="14" spans="1:28" ht="66.75" customHeight="1">
      <c r="A14" s="77" t="s">
        <v>151</v>
      </c>
      <c r="B14" s="44" t="s">
        <v>134</v>
      </c>
      <c r="C14" s="32" t="s">
        <v>135</v>
      </c>
      <c r="D14" s="31">
        <v>31.91</v>
      </c>
      <c r="E14" s="31"/>
      <c r="F14" s="31"/>
      <c r="G14" s="31"/>
      <c r="H14" s="31"/>
      <c r="I14" s="81" t="s">
        <v>22</v>
      </c>
      <c r="J14" s="81"/>
      <c r="K14" s="80">
        <f>D14</f>
        <v>31.91</v>
      </c>
      <c r="L14" s="79">
        <v>0</v>
      </c>
      <c r="M14" s="59"/>
      <c r="N14" s="59"/>
      <c r="O14" s="59"/>
      <c r="P14" s="59"/>
      <c r="Q14" s="82">
        <f t="shared" si="2"/>
        <v>66</v>
      </c>
      <c r="R14" s="79"/>
      <c r="S14" s="31">
        <v>0</v>
      </c>
      <c r="T14" s="31">
        <v>0</v>
      </c>
      <c r="U14" s="31">
        <v>0</v>
      </c>
      <c r="V14" s="85">
        <f t="shared" si="0"/>
        <v>3.191</v>
      </c>
      <c r="W14" s="31">
        <v>0</v>
      </c>
      <c r="X14" s="59">
        <v>0</v>
      </c>
      <c r="Y14" s="31">
        <f t="shared" si="1"/>
        <v>3.191</v>
      </c>
      <c r="Z14" s="31">
        <f>T14+U14+K14/5</f>
        <v>6.382</v>
      </c>
      <c r="AA14" s="27" t="s">
        <v>136</v>
      </c>
      <c r="AB14" s="27" t="s">
        <v>137</v>
      </c>
    </row>
    <row r="15" spans="1:28" ht="75" customHeight="1">
      <c r="A15" s="77" t="s">
        <v>152</v>
      </c>
      <c r="B15" s="44" t="s">
        <v>116</v>
      </c>
      <c r="C15" s="32" t="s">
        <v>108</v>
      </c>
      <c r="D15" s="31">
        <v>593.81</v>
      </c>
      <c r="E15" s="31"/>
      <c r="F15" s="31"/>
      <c r="G15" s="31"/>
      <c r="H15" s="31"/>
      <c r="I15" s="58" t="s">
        <v>22</v>
      </c>
      <c r="J15" s="58"/>
      <c r="K15" s="91">
        <v>0</v>
      </c>
      <c r="L15" s="31">
        <f>D15</f>
        <v>593.81</v>
      </c>
      <c r="M15" s="31"/>
      <c r="N15" s="31"/>
      <c r="O15" s="31"/>
      <c r="P15" s="31"/>
      <c r="Q15" s="78">
        <f t="shared" si="2"/>
        <v>66</v>
      </c>
      <c r="R15" s="31"/>
      <c r="S15" s="31">
        <v>0</v>
      </c>
      <c r="T15" s="31">
        <v>0</v>
      </c>
      <c r="U15" s="31">
        <v>0</v>
      </c>
      <c r="V15" s="85">
        <f t="shared" si="0"/>
        <v>59.38099999999999</v>
      </c>
      <c r="W15" s="31">
        <v>0</v>
      </c>
      <c r="X15" s="31">
        <v>0</v>
      </c>
      <c r="Y15" s="31">
        <f t="shared" si="1"/>
        <v>59.38099999999999</v>
      </c>
      <c r="Z15" s="31">
        <f>T15+U15+L15/5</f>
        <v>118.76199999999999</v>
      </c>
      <c r="AA15" s="27" t="s">
        <v>111</v>
      </c>
      <c r="AB15" s="27" t="s">
        <v>112</v>
      </c>
    </row>
    <row r="16" spans="1:28" ht="75" customHeight="1">
      <c r="A16" s="77" t="s">
        <v>153</v>
      </c>
      <c r="B16" s="44" t="s">
        <v>117</v>
      </c>
      <c r="C16" s="32" t="s">
        <v>113</v>
      </c>
      <c r="D16" s="31">
        <v>599.28</v>
      </c>
      <c r="E16" s="31"/>
      <c r="F16" s="31"/>
      <c r="G16" s="31"/>
      <c r="H16" s="31"/>
      <c r="I16" s="58" t="s">
        <v>22</v>
      </c>
      <c r="J16" s="58"/>
      <c r="K16" s="91">
        <v>0</v>
      </c>
      <c r="L16" s="31">
        <f>D16</f>
        <v>599.28</v>
      </c>
      <c r="M16" s="31"/>
      <c r="N16" s="31"/>
      <c r="O16" s="31"/>
      <c r="P16" s="31"/>
      <c r="Q16" s="78">
        <f t="shared" si="2"/>
        <v>66</v>
      </c>
      <c r="R16" s="31"/>
      <c r="S16" s="31">
        <v>0</v>
      </c>
      <c r="T16" s="31">
        <v>0</v>
      </c>
      <c r="U16" s="31">
        <v>0</v>
      </c>
      <c r="V16" s="85">
        <f t="shared" si="0"/>
        <v>59.928</v>
      </c>
      <c r="W16" s="31">
        <v>0</v>
      </c>
      <c r="X16" s="31">
        <v>0</v>
      </c>
      <c r="Y16" s="31">
        <f t="shared" si="1"/>
        <v>59.928</v>
      </c>
      <c r="Z16" s="31">
        <f>T16+U16+L16/5</f>
        <v>119.856</v>
      </c>
      <c r="AA16" s="27" t="s">
        <v>111</v>
      </c>
      <c r="AB16" s="27" t="s">
        <v>112</v>
      </c>
    </row>
    <row r="17" spans="1:28" ht="75" customHeight="1">
      <c r="A17" s="77" t="s">
        <v>154</v>
      </c>
      <c r="B17" s="44" t="s">
        <v>145</v>
      </c>
      <c r="C17" s="32" t="s">
        <v>113</v>
      </c>
      <c r="D17" s="31">
        <v>704.41</v>
      </c>
      <c r="E17" s="31"/>
      <c r="F17" s="31"/>
      <c r="G17" s="31"/>
      <c r="H17" s="31"/>
      <c r="I17" s="58" t="s">
        <v>22</v>
      </c>
      <c r="J17" s="58"/>
      <c r="K17" s="64">
        <f>D17</f>
        <v>704.41</v>
      </c>
      <c r="L17" s="31">
        <v>0</v>
      </c>
      <c r="M17" s="31"/>
      <c r="N17" s="31"/>
      <c r="O17" s="31"/>
      <c r="P17" s="31"/>
      <c r="Q17" s="78">
        <f t="shared" si="2"/>
        <v>65.99999999999999</v>
      </c>
      <c r="R17" s="31"/>
      <c r="S17" s="31">
        <v>0</v>
      </c>
      <c r="T17" s="31">
        <v>0</v>
      </c>
      <c r="U17" s="31">
        <v>0</v>
      </c>
      <c r="V17" s="85">
        <f t="shared" si="0"/>
        <v>70.441</v>
      </c>
      <c r="W17" s="31">
        <v>0</v>
      </c>
      <c r="X17" s="31">
        <v>0</v>
      </c>
      <c r="Y17" s="31">
        <f t="shared" si="1"/>
        <v>70.441</v>
      </c>
      <c r="Z17" s="31">
        <f aca="true" t="shared" si="3" ref="Z17:Z23">T17+U17+K17/5</f>
        <v>140.882</v>
      </c>
      <c r="AA17" s="27" t="s">
        <v>121</v>
      </c>
      <c r="AB17" s="27" t="s">
        <v>122</v>
      </c>
    </row>
    <row r="18" spans="1:28" ht="51.75" customHeight="1">
      <c r="A18" s="86" t="s">
        <v>155</v>
      </c>
      <c r="B18" s="87" t="s">
        <v>118</v>
      </c>
      <c r="C18" s="77" t="s">
        <v>113</v>
      </c>
      <c r="D18" s="31">
        <v>215.1</v>
      </c>
      <c r="E18" s="31"/>
      <c r="F18" s="31"/>
      <c r="G18" s="31"/>
      <c r="H18" s="31"/>
      <c r="I18" s="58" t="s">
        <v>22</v>
      </c>
      <c r="J18" s="58"/>
      <c r="K18" s="31">
        <f aca="true" t="shared" si="4" ref="K18:K23">D18</f>
        <v>215.1</v>
      </c>
      <c r="L18" s="31"/>
      <c r="M18" s="31"/>
      <c r="N18" s="31"/>
      <c r="O18" s="31"/>
      <c r="P18" s="31"/>
      <c r="Q18" s="78">
        <f t="shared" si="2"/>
        <v>65.1073919107392</v>
      </c>
      <c r="R18" s="31"/>
      <c r="S18" s="31">
        <v>0</v>
      </c>
      <c r="T18" s="31">
        <v>0</v>
      </c>
      <c r="U18" s="31">
        <v>0</v>
      </c>
      <c r="V18" s="85">
        <f t="shared" si="0"/>
        <v>21.509999999999998</v>
      </c>
      <c r="W18" s="31">
        <v>3.2</v>
      </c>
      <c r="X18" s="31">
        <v>0</v>
      </c>
      <c r="Y18" s="31">
        <f t="shared" si="1"/>
        <v>24.709999999999997</v>
      </c>
      <c r="Z18" s="31">
        <f t="shared" si="3"/>
        <v>43.019999999999996</v>
      </c>
      <c r="AA18" s="27" t="s">
        <v>119</v>
      </c>
      <c r="AB18" s="27" t="s">
        <v>120</v>
      </c>
    </row>
    <row r="19" spans="1:28" ht="74.25" customHeight="1">
      <c r="A19" s="86" t="s">
        <v>156</v>
      </c>
      <c r="B19" s="92" t="s">
        <v>146</v>
      </c>
      <c r="C19" s="68" t="s">
        <v>147</v>
      </c>
      <c r="D19" s="31">
        <v>160.62</v>
      </c>
      <c r="E19" s="31"/>
      <c r="F19" s="31"/>
      <c r="G19" s="31"/>
      <c r="H19" s="31"/>
      <c r="I19" s="58" t="s">
        <v>22</v>
      </c>
      <c r="J19" s="58"/>
      <c r="K19" s="31">
        <f t="shared" si="4"/>
        <v>160.62</v>
      </c>
      <c r="L19" s="31"/>
      <c r="M19" s="31"/>
      <c r="N19" s="31"/>
      <c r="O19" s="31"/>
      <c r="P19" s="31"/>
      <c r="Q19" s="78">
        <f t="shared" si="2"/>
        <v>64.80463205080314</v>
      </c>
      <c r="R19" s="31"/>
      <c r="S19" s="31">
        <v>0</v>
      </c>
      <c r="T19" s="31">
        <v>0</v>
      </c>
      <c r="U19" s="31">
        <v>0</v>
      </c>
      <c r="V19" s="85">
        <f t="shared" si="0"/>
        <v>16.062</v>
      </c>
      <c r="W19" s="31">
        <v>3.2</v>
      </c>
      <c r="X19" s="31">
        <v>0</v>
      </c>
      <c r="Y19" s="31">
        <f t="shared" si="1"/>
        <v>19.262</v>
      </c>
      <c r="Z19" s="31">
        <f t="shared" si="3"/>
        <v>32.124</v>
      </c>
      <c r="AA19" s="27" t="s">
        <v>148</v>
      </c>
      <c r="AB19" s="27" t="s">
        <v>149</v>
      </c>
    </row>
    <row r="20" spans="1:28" ht="47.25" customHeight="1">
      <c r="A20" s="86" t="s">
        <v>157</v>
      </c>
      <c r="B20" s="87" t="s">
        <v>128</v>
      </c>
      <c r="C20" s="77" t="s">
        <v>127</v>
      </c>
      <c r="D20" s="31">
        <v>34.38</v>
      </c>
      <c r="E20" s="31"/>
      <c r="F20" s="31"/>
      <c r="G20" s="31"/>
      <c r="H20" s="31"/>
      <c r="I20" s="58" t="s">
        <v>22</v>
      </c>
      <c r="J20" s="58"/>
      <c r="K20" s="31">
        <f t="shared" si="4"/>
        <v>34.38</v>
      </c>
      <c r="L20" s="31"/>
      <c r="M20" s="31"/>
      <c r="N20" s="31"/>
      <c r="O20" s="31"/>
      <c r="P20" s="31"/>
      <c r="Q20" s="78">
        <f t="shared" si="2"/>
        <v>54.4153577661431</v>
      </c>
      <c r="R20" s="31"/>
      <c r="S20" s="31">
        <v>0</v>
      </c>
      <c r="T20" s="31">
        <v>0</v>
      </c>
      <c r="U20" s="31">
        <v>0</v>
      </c>
      <c r="V20" s="85">
        <f>D20/5</f>
        <v>6.876</v>
      </c>
      <c r="W20" s="31">
        <v>3.2</v>
      </c>
      <c r="X20" s="31">
        <v>0</v>
      </c>
      <c r="Y20" s="31">
        <f t="shared" si="1"/>
        <v>10.076</v>
      </c>
      <c r="Z20" s="31">
        <f t="shared" si="3"/>
        <v>6.876</v>
      </c>
      <c r="AA20" s="27" t="s">
        <v>132</v>
      </c>
      <c r="AB20" s="27" t="s">
        <v>133</v>
      </c>
    </row>
    <row r="21" spans="1:28" ht="47.25" customHeight="1">
      <c r="A21" s="86" t="s">
        <v>158</v>
      </c>
      <c r="B21" s="87" t="s">
        <v>140</v>
      </c>
      <c r="C21" s="77" t="s">
        <v>113</v>
      </c>
      <c r="D21" s="31">
        <v>190.35</v>
      </c>
      <c r="E21" s="31"/>
      <c r="F21" s="31"/>
      <c r="G21" s="31"/>
      <c r="H21" s="31"/>
      <c r="I21" s="58" t="s">
        <v>22</v>
      </c>
      <c r="J21" s="58"/>
      <c r="K21" s="31">
        <f t="shared" si="4"/>
        <v>190.35</v>
      </c>
      <c r="L21" s="31"/>
      <c r="M21" s="31"/>
      <c r="N21" s="31"/>
      <c r="O21" s="31"/>
      <c r="P21" s="31"/>
      <c r="Q21" s="78">
        <f t="shared" si="2"/>
        <v>58.991331757289196</v>
      </c>
      <c r="R21" s="31"/>
      <c r="S21" s="31">
        <v>0</v>
      </c>
      <c r="T21" s="31">
        <v>0</v>
      </c>
      <c r="U21" s="31">
        <v>0</v>
      </c>
      <c r="V21" s="85">
        <f>D21/5</f>
        <v>38.07</v>
      </c>
      <c r="W21" s="31">
        <v>3.2</v>
      </c>
      <c r="X21" s="31">
        <v>0</v>
      </c>
      <c r="Y21" s="31">
        <f t="shared" si="1"/>
        <v>41.27</v>
      </c>
      <c r="Z21" s="31">
        <f t="shared" si="3"/>
        <v>38.07</v>
      </c>
      <c r="AA21" s="27" t="s">
        <v>141</v>
      </c>
      <c r="AB21" s="27" t="s">
        <v>142</v>
      </c>
    </row>
    <row r="22" spans="1:28" ht="69" customHeight="1">
      <c r="A22" s="86" t="s">
        <v>159</v>
      </c>
      <c r="B22" s="87" t="s">
        <v>138</v>
      </c>
      <c r="C22" s="77" t="s">
        <v>139</v>
      </c>
      <c r="D22" s="31">
        <v>186.32</v>
      </c>
      <c r="E22" s="31"/>
      <c r="F22" s="31"/>
      <c r="G22" s="31"/>
      <c r="H22" s="31"/>
      <c r="I22" s="58" t="s">
        <v>22</v>
      </c>
      <c r="J22" s="58"/>
      <c r="K22" s="31">
        <f t="shared" si="4"/>
        <v>186.32</v>
      </c>
      <c r="L22" s="31"/>
      <c r="M22" s="31"/>
      <c r="N22" s="31"/>
      <c r="O22" s="31"/>
      <c r="P22" s="31"/>
      <c r="Q22" s="78">
        <f t="shared" si="2"/>
        <v>58.96951481322457</v>
      </c>
      <c r="R22" s="31"/>
      <c r="S22" s="31">
        <v>0</v>
      </c>
      <c r="T22" s="31">
        <v>0</v>
      </c>
      <c r="U22" s="31">
        <v>0</v>
      </c>
      <c r="V22" s="85">
        <f>D22/5</f>
        <v>37.263999999999996</v>
      </c>
      <c r="W22" s="31">
        <v>3.2</v>
      </c>
      <c r="X22" s="31">
        <v>0</v>
      </c>
      <c r="Y22" s="31">
        <f t="shared" si="1"/>
        <v>40.464</v>
      </c>
      <c r="Z22" s="31">
        <f t="shared" si="3"/>
        <v>37.263999999999996</v>
      </c>
      <c r="AA22" s="27" t="s">
        <v>143</v>
      </c>
      <c r="AB22" s="27" t="s">
        <v>144</v>
      </c>
    </row>
    <row r="23" spans="1:28" ht="54" customHeight="1">
      <c r="A23" s="86" t="s">
        <v>160</v>
      </c>
      <c r="B23" s="87" t="s">
        <v>123</v>
      </c>
      <c r="C23" s="77" t="s">
        <v>124</v>
      </c>
      <c r="D23" s="31">
        <v>291.32</v>
      </c>
      <c r="E23" s="31"/>
      <c r="F23" s="31"/>
      <c r="G23" s="31"/>
      <c r="H23" s="31"/>
      <c r="I23" s="58" t="s">
        <v>22</v>
      </c>
      <c r="J23" s="58"/>
      <c r="K23" s="31">
        <f t="shared" si="4"/>
        <v>291.32</v>
      </c>
      <c r="L23" s="31"/>
      <c r="M23" s="31"/>
      <c r="N23" s="31"/>
      <c r="O23" s="31"/>
      <c r="P23" s="31"/>
      <c r="Q23" s="78">
        <f t="shared" si="2"/>
        <v>60</v>
      </c>
      <c r="R23" s="31"/>
      <c r="S23" s="31">
        <v>0</v>
      </c>
      <c r="T23" s="31">
        <v>0</v>
      </c>
      <c r="U23" s="31">
        <v>0</v>
      </c>
      <c r="V23" s="85">
        <f>D23/5</f>
        <v>58.263999999999996</v>
      </c>
      <c r="W23" s="31">
        <v>0</v>
      </c>
      <c r="X23" s="31">
        <v>0</v>
      </c>
      <c r="Y23" s="31">
        <f t="shared" si="1"/>
        <v>58.263999999999996</v>
      </c>
      <c r="Z23" s="31">
        <f t="shared" si="3"/>
        <v>58.263999999999996</v>
      </c>
      <c r="AA23" s="27" t="s">
        <v>125</v>
      </c>
      <c r="AB23" s="27" t="s">
        <v>126</v>
      </c>
    </row>
    <row r="24" spans="1:28" ht="17.25" customHeight="1">
      <c r="A24" s="120" t="s">
        <v>23</v>
      </c>
      <c r="B24" s="121"/>
      <c r="C24" s="122"/>
      <c r="D24" s="46">
        <f>D12+D13+D14+D15+D16+D17+D18+D19+D20+D21+D22+D23</f>
        <v>3214.85</v>
      </c>
      <c r="E24" s="46">
        <f>E12+E15</f>
        <v>0</v>
      </c>
      <c r="F24" s="46">
        <f>F12+F15</f>
        <v>0</v>
      </c>
      <c r="G24" s="46">
        <f>G12+G15</f>
        <v>0</v>
      </c>
      <c r="H24" s="46">
        <f>H12+H15</f>
        <v>0</v>
      </c>
      <c r="I24" s="46">
        <f>D24</f>
        <v>3214.85</v>
      </c>
      <c r="J24" s="46"/>
      <c r="K24" s="46">
        <f>K12+K13+K14+K15+K16+K17+K18+K19+K20+K21+K22+K23</f>
        <v>2021.7599999999998</v>
      </c>
      <c r="L24" s="46">
        <f>L15+L16</f>
        <v>1193.09</v>
      </c>
      <c r="M24" s="47"/>
      <c r="N24" s="47"/>
      <c r="O24" s="46"/>
      <c r="P24" s="46"/>
      <c r="Q24" s="78">
        <f t="shared" si="2"/>
        <v>64.390525218906</v>
      </c>
      <c r="R24" s="46"/>
      <c r="S24" s="46">
        <f>S12+S15</f>
        <v>0</v>
      </c>
      <c r="T24" s="46">
        <f>T12+T15</f>
        <v>0</v>
      </c>
      <c r="U24" s="46">
        <f>U12+U15</f>
        <v>0</v>
      </c>
      <c r="V24" s="46">
        <f>V12+V13+V14+V15+V16+V17+V19+V20+V21+V22+V18</f>
        <v>333.458</v>
      </c>
      <c r="W24" s="46">
        <f>W12+W15</f>
        <v>0</v>
      </c>
      <c r="X24" s="46">
        <f>X12</f>
        <v>0</v>
      </c>
      <c r="Y24" s="46">
        <f>Y12+Y13+Y14+Y15+Y16+Y17+Y18+Y19+Y20+Y21+Y22+Y23</f>
        <v>407.72200000000004</v>
      </c>
      <c r="Z24" s="46">
        <f>Z12+Z13+Z14+Z15+Z16+Z17+Z18+Z19+Z20+Z21+Z22+Z23</f>
        <v>642.97</v>
      </c>
      <c r="AA24" s="34" t="s">
        <v>22</v>
      </c>
      <c r="AB24" s="34" t="s">
        <v>22</v>
      </c>
    </row>
    <row r="25" spans="1:28" ht="13.5" customHeight="1">
      <c r="A25" s="27" t="s">
        <v>62</v>
      </c>
      <c r="B25" s="110" t="s">
        <v>49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2"/>
      <c r="AA25" s="34" t="s">
        <v>22</v>
      </c>
      <c r="AB25" s="34" t="s">
        <v>22</v>
      </c>
    </row>
    <row r="26" spans="1:28" ht="13.5" customHeight="1">
      <c r="A26" s="22"/>
      <c r="B26" s="24"/>
      <c r="C26" s="24"/>
      <c r="D26" s="24"/>
      <c r="E26" s="26" t="s">
        <v>22</v>
      </c>
      <c r="F26" s="26" t="s">
        <v>22</v>
      </c>
      <c r="G26" s="26"/>
      <c r="H26" s="26"/>
      <c r="I26" s="26"/>
      <c r="J26" s="26"/>
      <c r="K26" s="24"/>
      <c r="L26" s="24"/>
      <c r="M26" s="25"/>
      <c r="N26" s="25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34" t="s">
        <v>22</v>
      </c>
      <c r="AB26" s="34" t="s">
        <v>22</v>
      </c>
    </row>
    <row r="27" spans="1:28" ht="13.5" customHeight="1">
      <c r="A27" s="120" t="s">
        <v>61</v>
      </c>
      <c r="B27" s="121"/>
      <c r="C27" s="122"/>
      <c r="D27" s="22"/>
      <c r="E27" s="22" t="s">
        <v>22</v>
      </c>
      <c r="F27" s="22" t="s">
        <v>22</v>
      </c>
      <c r="G27" s="22"/>
      <c r="H27" s="22"/>
      <c r="I27" s="22"/>
      <c r="J27" s="22"/>
      <c r="K27" s="22"/>
      <c r="L27" s="22"/>
      <c r="M27" s="23"/>
      <c r="N27" s="23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34" t="s">
        <v>22</v>
      </c>
      <c r="AB27" s="34" t="s">
        <v>22</v>
      </c>
    </row>
    <row r="28" spans="1:28" ht="15.75" customHeight="1">
      <c r="A28" s="22" t="s">
        <v>95</v>
      </c>
      <c r="B28" s="110" t="s">
        <v>46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2"/>
      <c r="AA28" s="34" t="s">
        <v>22</v>
      </c>
      <c r="AB28" s="34" t="s">
        <v>22</v>
      </c>
    </row>
    <row r="29" spans="1:28" ht="17.25" customHeight="1">
      <c r="A29" s="124" t="s">
        <v>94</v>
      </c>
      <c r="B29" s="125"/>
      <c r="C29" s="126"/>
      <c r="D29" s="21">
        <v>0</v>
      </c>
      <c r="E29" s="18" t="s">
        <v>22</v>
      </c>
      <c r="F29" s="18" t="s">
        <v>22</v>
      </c>
      <c r="G29" s="21">
        <v>0</v>
      </c>
      <c r="H29" s="21">
        <v>0</v>
      </c>
      <c r="I29" s="21">
        <v>0</v>
      </c>
      <c r="J29" s="21"/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18" t="s">
        <v>24</v>
      </c>
      <c r="R29" s="18" t="s">
        <v>24</v>
      </c>
      <c r="S29" s="18" t="s">
        <v>24</v>
      </c>
      <c r="T29" s="18"/>
      <c r="U29" s="18" t="s">
        <v>24</v>
      </c>
      <c r="V29" s="18"/>
      <c r="W29" s="18"/>
      <c r="X29" s="18"/>
      <c r="Y29" s="18"/>
      <c r="Z29" s="18" t="s">
        <v>24</v>
      </c>
      <c r="AA29" s="34" t="s">
        <v>22</v>
      </c>
      <c r="AB29" s="34" t="s">
        <v>22</v>
      </c>
    </row>
    <row r="30" spans="1:28" ht="18.75" customHeight="1">
      <c r="A30" s="27" t="s">
        <v>96</v>
      </c>
      <c r="B30" s="110" t="s">
        <v>27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2"/>
      <c r="AA30" s="34" t="s">
        <v>22</v>
      </c>
      <c r="AB30" s="34" t="s">
        <v>22</v>
      </c>
    </row>
    <row r="31" spans="1:34" s="15" customFormat="1" ht="16.5" customHeight="1">
      <c r="A31" s="32"/>
      <c r="B31" s="37"/>
      <c r="C31" s="32"/>
      <c r="D31" s="31"/>
      <c r="E31" s="34"/>
      <c r="F31" s="34"/>
      <c r="G31" s="34"/>
      <c r="H31" s="34"/>
      <c r="I31" s="34"/>
      <c r="J31" s="34"/>
      <c r="K31" s="31"/>
      <c r="L31" s="31"/>
      <c r="M31" s="31"/>
      <c r="N31" s="31"/>
      <c r="O31" s="31"/>
      <c r="P31" s="31"/>
      <c r="Q31" s="32"/>
      <c r="R31" s="18"/>
      <c r="S31" s="31"/>
      <c r="T31" s="31"/>
      <c r="U31" s="31"/>
      <c r="V31" s="31"/>
      <c r="W31" s="31"/>
      <c r="X31" s="31"/>
      <c r="Y31" s="31"/>
      <c r="Z31" s="32"/>
      <c r="AA31" s="34" t="s">
        <v>22</v>
      </c>
      <c r="AB31" s="34" t="s">
        <v>22</v>
      </c>
      <c r="AC31" s="2"/>
      <c r="AD31" s="2"/>
      <c r="AE31" s="1"/>
      <c r="AF31" s="1"/>
      <c r="AG31" s="1"/>
      <c r="AH31" s="1"/>
    </row>
    <row r="32" spans="1:34" ht="15" customHeight="1">
      <c r="A32" s="116" t="s">
        <v>97</v>
      </c>
      <c r="B32" s="117"/>
      <c r="C32" s="118"/>
      <c r="D32" s="21">
        <f>D31</f>
        <v>0</v>
      </c>
      <c r="E32" s="18" t="s">
        <v>22</v>
      </c>
      <c r="F32" s="18" t="s">
        <v>22</v>
      </c>
      <c r="G32" s="21">
        <v>0</v>
      </c>
      <c r="H32" s="21">
        <v>0</v>
      </c>
      <c r="I32" s="21">
        <v>0</v>
      </c>
      <c r="J32" s="21"/>
      <c r="K32" s="21">
        <f aca="true" t="shared" si="5" ref="K32:P32">K31</f>
        <v>0</v>
      </c>
      <c r="L32" s="21">
        <f t="shared" si="5"/>
        <v>0</v>
      </c>
      <c r="M32" s="21">
        <f t="shared" si="5"/>
        <v>0</v>
      </c>
      <c r="N32" s="21">
        <f t="shared" si="5"/>
        <v>0</v>
      </c>
      <c r="O32" s="21">
        <f t="shared" si="5"/>
        <v>0</v>
      </c>
      <c r="P32" s="21">
        <f t="shared" si="5"/>
        <v>0</v>
      </c>
      <c r="Q32" s="18" t="s">
        <v>24</v>
      </c>
      <c r="R32" s="18" t="s">
        <v>24</v>
      </c>
      <c r="S32" s="21">
        <v>0</v>
      </c>
      <c r="T32" s="21"/>
      <c r="U32" s="21">
        <v>0</v>
      </c>
      <c r="V32" s="21"/>
      <c r="W32" s="21"/>
      <c r="X32" s="21"/>
      <c r="Y32" s="21"/>
      <c r="Z32" s="18">
        <f>Z31</f>
        <v>0</v>
      </c>
      <c r="AA32" s="34" t="s">
        <v>22</v>
      </c>
      <c r="AB32" s="34" t="s">
        <v>22</v>
      </c>
      <c r="AC32" s="16"/>
      <c r="AD32" s="16"/>
      <c r="AE32" s="15"/>
      <c r="AF32" s="15"/>
      <c r="AG32" s="15"/>
      <c r="AH32" s="15"/>
    </row>
    <row r="33" spans="1:34" s="15" customFormat="1" ht="15.75" customHeight="1">
      <c r="A33" s="22" t="s">
        <v>98</v>
      </c>
      <c r="B33" s="120" t="s">
        <v>41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2"/>
      <c r="AA33" s="34" t="s">
        <v>22</v>
      </c>
      <c r="AB33" s="34" t="s">
        <v>22</v>
      </c>
      <c r="AC33" s="2"/>
      <c r="AD33" s="2"/>
      <c r="AE33" s="1"/>
      <c r="AF33" s="1"/>
      <c r="AG33" s="1"/>
      <c r="AH33" s="1"/>
    </row>
    <row r="34" spans="1:30" s="15" customFormat="1" ht="15.75" customHeight="1">
      <c r="A34" s="116" t="s">
        <v>92</v>
      </c>
      <c r="B34" s="117"/>
      <c r="C34" s="118"/>
      <c r="D34" s="17">
        <v>0</v>
      </c>
      <c r="E34" s="24" t="s">
        <v>22</v>
      </c>
      <c r="F34" s="24" t="s">
        <v>22</v>
      </c>
      <c r="G34" s="17">
        <v>0</v>
      </c>
      <c r="H34" s="17">
        <v>0</v>
      </c>
      <c r="I34" s="17">
        <v>0</v>
      </c>
      <c r="J34" s="17"/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24" t="s">
        <v>24</v>
      </c>
      <c r="R34" s="24" t="s">
        <v>24</v>
      </c>
      <c r="S34" s="24" t="s">
        <v>24</v>
      </c>
      <c r="T34" s="24"/>
      <c r="U34" s="24" t="s">
        <v>24</v>
      </c>
      <c r="V34" s="24"/>
      <c r="W34" s="24"/>
      <c r="X34" s="24"/>
      <c r="Y34" s="24"/>
      <c r="Z34" s="24" t="s">
        <v>24</v>
      </c>
      <c r="AA34" s="34" t="s">
        <v>22</v>
      </c>
      <c r="AB34" s="34" t="s">
        <v>22</v>
      </c>
      <c r="AC34" s="16"/>
      <c r="AD34" s="16"/>
    </row>
    <row r="35" spans="1:34" ht="15.75" customHeight="1">
      <c r="A35" s="116" t="s">
        <v>93</v>
      </c>
      <c r="B35" s="117"/>
      <c r="C35" s="118"/>
      <c r="D35" s="17">
        <f>D32</f>
        <v>0</v>
      </c>
      <c r="E35" s="24" t="s">
        <v>22</v>
      </c>
      <c r="F35" s="24" t="s">
        <v>22</v>
      </c>
      <c r="G35" s="17">
        <v>0</v>
      </c>
      <c r="H35" s="17">
        <v>0</v>
      </c>
      <c r="I35" s="17">
        <v>0</v>
      </c>
      <c r="J35" s="17"/>
      <c r="K35" s="17">
        <f aca="true" t="shared" si="6" ref="K35:P35">K32</f>
        <v>0</v>
      </c>
      <c r="L35" s="17">
        <f t="shared" si="6"/>
        <v>0</v>
      </c>
      <c r="M35" s="17">
        <f t="shared" si="6"/>
        <v>0</v>
      </c>
      <c r="N35" s="17">
        <f t="shared" si="6"/>
        <v>0</v>
      </c>
      <c r="O35" s="17">
        <f t="shared" si="6"/>
        <v>0</v>
      </c>
      <c r="P35" s="17">
        <f t="shared" si="6"/>
        <v>0</v>
      </c>
      <c r="Q35" s="24" t="s">
        <v>24</v>
      </c>
      <c r="R35" s="24" t="s">
        <v>24</v>
      </c>
      <c r="S35" s="17">
        <v>0</v>
      </c>
      <c r="T35" s="17"/>
      <c r="U35" s="17">
        <v>0</v>
      </c>
      <c r="V35" s="17"/>
      <c r="W35" s="17"/>
      <c r="X35" s="17"/>
      <c r="Y35" s="17"/>
      <c r="Z35" s="24">
        <f>Z32</f>
        <v>0</v>
      </c>
      <c r="AA35" s="34" t="s">
        <v>22</v>
      </c>
      <c r="AB35" s="34" t="s">
        <v>22</v>
      </c>
      <c r="AC35" s="16"/>
      <c r="AD35" s="16"/>
      <c r="AE35" s="15"/>
      <c r="AF35" s="15"/>
      <c r="AG35" s="15"/>
      <c r="AH35" s="15"/>
    </row>
    <row r="36" spans="1:28" ht="16.5" customHeight="1">
      <c r="A36" s="93" t="s">
        <v>25</v>
      </c>
      <c r="B36" s="93"/>
      <c r="C36" s="93"/>
      <c r="D36" s="17">
        <f aca="true" t="shared" si="7" ref="D36:I36">D24</f>
        <v>3214.85</v>
      </c>
      <c r="E36" s="17">
        <f t="shared" si="7"/>
        <v>0</v>
      </c>
      <c r="F36" s="17">
        <f t="shared" si="7"/>
        <v>0</v>
      </c>
      <c r="G36" s="17">
        <f t="shared" si="7"/>
        <v>0</v>
      </c>
      <c r="H36" s="17">
        <f t="shared" si="7"/>
        <v>0</v>
      </c>
      <c r="I36" s="17">
        <f t="shared" si="7"/>
        <v>3214.85</v>
      </c>
      <c r="J36" s="17"/>
      <c r="K36" s="17">
        <f>K24</f>
        <v>2021.7599999999998</v>
      </c>
      <c r="L36" s="17">
        <f>L24</f>
        <v>1193.09</v>
      </c>
      <c r="M36" s="17" t="e">
        <f>#REF!+M35</f>
        <v>#REF!</v>
      </c>
      <c r="N36" s="17" t="e">
        <f>#REF!+N35</f>
        <v>#REF!</v>
      </c>
      <c r="O36" s="17" t="e">
        <f>#REF!+O35</f>
        <v>#REF!</v>
      </c>
      <c r="P36" s="17" t="e">
        <f>#REF!+P35</f>
        <v>#REF!</v>
      </c>
      <c r="Q36" s="17">
        <f>Q24</f>
        <v>64.390525218906</v>
      </c>
      <c r="R36" s="24" t="s">
        <v>24</v>
      </c>
      <c r="S36" s="17">
        <f aca="true" t="shared" si="8" ref="S36:Z36">S24</f>
        <v>0</v>
      </c>
      <c r="T36" s="17">
        <f t="shared" si="8"/>
        <v>0</v>
      </c>
      <c r="U36" s="17">
        <f t="shared" si="8"/>
        <v>0</v>
      </c>
      <c r="V36" s="17">
        <f t="shared" si="8"/>
        <v>333.458</v>
      </c>
      <c r="W36" s="17">
        <f t="shared" si="8"/>
        <v>0</v>
      </c>
      <c r="X36" s="17">
        <f t="shared" si="8"/>
        <v>0</v>
      </c>
      <c r="Y36" s="17">
        <f t="shared" si="8"/>
        <v>407.72200000000004</v>
      </c>
      <c r="Z36" s="17">
        <f t="shared" si="8"/>
        <v>642.97</v>
      </c>
      <c r="AA36" s="34" t="s">
        <v>22</v>
      </c>
      <c r="AB36" s="34" t="s">
        <v>22</v>
      </c>
    </row>
    <row r="37" spans="1:28" ht="15.75" customHeight="1">
      <c r="A37" s="135" t="s">
        <v>60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42"/>
      <c r="AB37" s="42"/>
    </row>
    <row r="38" spans="1:28" ht="15" customHeight="1">
      <c r="A38" s="24" t="s">
        <v>87</v>
      </c>
      <c r="B38" s="119" t="s">
        <v>86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</row>
    <row r="39" spans="1:28" ht="20.25" customHeight="1">
      <c r="A39" s="29" t="s">
        <v>88</v>
      </c>
      <c r="B39" s="123" t="s">
        <v>83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</row>
    <row r="40" spans="1:28" ht="15" customHeight="1">
      <c r="A40" s="28" t="s">
        <v>89</v>
      </c>
      <c r="B40" s="110" t="s">
        <v>21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2"/>
      <c r="AA40" s="34" t="s">
        <v>22</v>
      </c>
      <c r="AB40" s="34" t="s">
        <v>22</v>
      </c>
    </row>
    <row r="41" spans="1:28" ht="12">
      <c r="A41" s="100"/>
      <c r="B41" s="100"/>
      <c r="C41" s="100"/>
      <c r="D41" s="22"/>
      <c r="E41" s="22"/>
      <c r="F41" s="22"/>
      <c r="G41" s="22"/>
      <c r="H41" s="22"/>
      <c r="I41" s="22"/>
      <c r="J41" s="22"/>
      <c r="K41" s="22"/>
      <c r="L41" s="22"/>
      <c r="M41" s="23"/>
      <c r="N41" s="23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2">
      <c r="A42" s="27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38"/>
      <c r="AB42" s="38"/>
    </row>
    <row r="43" spans="1:30" s="90" customFormat="1" ht="15.75" customHeight="1">
      <c r="A43" s="32"/>
      <c r="B43" s="37"/>
      <c r="C43" s="27"/>
      <c r="D43" s="31"/>
      <c r="E43" s="58"/>
      <c r="F43" s="58"/>
      <c r="G43" s="58"/>
      <c r="H43" s="58"/>
      <c r="I43" s="58"/>
      <c r="J43" s="58"/>
      <c r="K43" s="31"/>
      <c r="L43" s="31"/>
      <c r="M43" s="31"/>
      <c r="N43" s="31"/>
      <c r="O43" s="31"/>
      <c r="P43" s="31"/>
      <c r="Q43" s="31"/>
      <c r="R43" s="36"/>
      <c r="S43" s="31"/>
      <c r="T43" s="31"/>
      <c r="U43" s="31"/>
      <c r="V43" s="85"/>
      <c r="W43" s="31"/>
      <c r="X43" s="31"/>
      <c r="Y43" s="31"/>
      <c r="Z43" s="31"/>
      <c r="AA43" s="34"/>
      <c r="AB43" s="34"/>
      <c r="AC43" s="89"/>
      <c r="AD43" s="89"/>
    </row>
    <row r="44" spans="1:30" s="73" customFormat="1" ht="15.75" customHeight="1">
      <c r="A44" s="116" t="s">
        <v>90</v>
      </c>
      <c r="B44" s="117"/>
      <c r="C44" s="118"/>
      <c r="D44" s="17">
        <f>D43</f>
        <v>0</v>
      </c>
      <c r="E44" s="24"/>
      <c r="F44" s="24"/>
      <c r="G44" s="24"/>
      <c r="H44" s="24"/>
      <c r="I44" s="17">
        <f>D44</f>
        <v>0</v>
      </c>
      <c r="J44" s="24"/>
      <c r="K44" s="17">
        <f>K43</f>
        <v>0</v>
      </c>
      <c r="L44" s="17">
        <f>L43</f>
        <v>0</v>
      </c>
      <c r="M44" s="17" t="e">
        <f>M43+#REF!</f>
        <v>#REF!</v>
      </c>
      <c r="N44" s="17" t="e">
        <f>N43+#REF!</f>
        <v>#REF!</v>
      </c>
      <c r="O44" s="17" t="e">
        <f>O43+#REF!</f>
        <v>#REF!</v>
      </c>
      <c r="P44" s="17" t="e">
        <f>P43+#REF!</f>
        <v>#REF!</v>
      </c>
      <c r="Q44" s="17">
        <v>0</v>
      </c>
      <c r="R44" s="24"/>
      <c r="S44" s="17">
        <f>S43</f>
        <v>0</v>
      </c>
      <c r="T44" s="17">
        <f>T43</f>
        <v>0</v>
      </c>
      <c r="U44" s="17">
        <f>U43</f>
        <v>0</v>
      </c>
      <c r="V44" s="17">
        <f>V43</f>
        <v>0</v>
      </c>
      <c r="W44" s="24">
        <v>0</v>
      </c>
      <c r="X44" s="24">
        <v>0</v>
      </c>
      <c r="Y44" s="17">
        <f>Y43</f>
        <v>0</v>
      </c>
      <c r="Z44" s="17">
        <f>Z43</f>
        <v>0</v>
      </c>
      <c r="AA44" s="24"/>
      <c r="AB44" s="24"/>
      <c r="AC44" s="72"/>
      <c r="AD44" s="72"/>
    </row>
    <row r="45" spans="1:34" s="15" customFormat="1" ht="14.25" customHeight="1">
      <c r="A45" s="28" t="s">
        <v>99</v>
      </c>
      <c r="B45" s="110" t="s">
        <v>49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2"/>
      <c r="AA45" s="38"/>
      <c r="AB45" s="38"/>
      <c r="AC45" s="2"/>
      <c r="AD45" s="2"/>
      <c r="AE45" s="1"/>
      <c r="AF45" s="1"/>
      <c r="AG45" s="1"/>
      <c r="AH45" s="1"/>
    </row>
    <row r="46" spans="1:34" ht="0.75" customHeight="1">
      <c r="A46" s="93"/>
      <c r="B46" s="93"/>
      <c r="C46" s="93"/>
      <c r="D46" s="17"/>
      <c r="E46" s="24"/>
      <c r="F46" s="24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16"/>
      <c r="AD46" s="16"/>
      <c r="AE46" s="15"/>
      <c r="AF46" s="15"/>
      <c r="AG46" s="15"/>
      <c r="AH46" s="15"/>
    </row>
    <row r="47" spans="1:28" ht="15" customHeight="1">
      <c r="A47" s="27"/>
      <c r="B47" s="27"/>
      <c r="C47" s="27"/>
      <c r="D47" s="35"/>
      <c r="E47" s="35"/>
      <c r="F47" s="35"/>
      <c r="G47" s="35"/>
      <c r="H47" s="35"/>
      <c r="I47" s="22" t="s">
        <v>38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5"/>
      <c r="AB47" s="35"/>
    </row>
    <row r="48" spans="1:28" ht="15" customHeight="1">
      <c r="A48" s="27"/>
      <c r="B48" s="95" t="s">
        <v>100</v>
      </c>
      <c r="C48" s="96"/>
      <c r="D48" s="46">
        <v>0</v>
      </c>
      <c r="E48" s="46"/>
      <c r="F48" s="46"/>
      <c r="G48" s="46"/>
      <c r="H48" s="46"/>
      <c r="I48" s="46"/>
      <c r="J48" s="46"/>
      <c r="K48" s="46">
        <v>0</v>
      </c>
      <c r="L48" s="46">
        <v>0</v>
      </c>
      <c r="M48" s="46"/>
      <c r="N48" s="46"/>
      <c r="O48" s="46"/>
      <c r="P48" s="46"/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35"/>
      <c r="AB48" s="35"/>
    </row>
    <row r="49" spans="1:28" ht="15" customHeight="1">
      <c r="A49" s="28" t="s">
        <v>101</v>
      </c>
      <c r="B49" s="94" t="s">
        <v>46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</row>
    <row r="50" spans="1:34" s="15" customFormat="1" ht="15" customHeight="1">
      <c r="A50" s="36"/>
      <c r="B50" s="35"/>
      <c r="C50" s="32"/>
      <c r="D50" s="31"/>
      <c r="E50" s="34"/>
      <c r="F50" s="34"/>
      <c r="G50" s="34"/>
      <c r="H50" s="34"/>
      <c r="I50" s="34"/>
      <c r="J50" s="34"/>
      <c r="K50" s="31"/>
      <c r="L50" s="31"/>
      <c r="M50" s="31"/>
      <c r="N50" s="31"/>
      <c r="O50" s="31"/>
      <c r="P50" s="31"/>
      <c r="Q50" s="33"/>
      <c r="R50" s="32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2"/>
      <c r="AD50" s="2"/>
      <c r="AE50" s="1"/>
      <c r="AF50" s="1"/>
      <c r="AG50" s="1"/>
      <c r="AH50" s="1"/>
    </row>
    <row r="51" spans="1:34" ht="13.5" customHeight="1">
      <c r="A51" s="25"/>
      <c r="B51" s="95" t="s">
        <v>102</v>
      </c>
      <c r="C51" s="96"/>
      <c r="D51" s="17">
        <v>0</v>
      </c>
      <c r="E51" s="17"/>
      <c r="F51" s="17"/>
      <c r="G51" s="17"/>
      <c r="H51" s="17"/>
      <c r="I51" s="17"/>
      <c r="J51" s="17"/>
      <c r="K51" s="17">
        <v>0</v>
      </c>
      <c r="L51" s="17">
        <v>0</v>
      </c>
      <c r="M51" s="17"/>
      <c r="N51" s="17"/>
      <c r="O51" s="17"/>
      <c r="P51" s="17"/>
      <c r="Q51" s="17">
        <v>0</v>
      </c>
      <c r="R51" s="17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34"/>
      <c r="AB51" s="34"/>
      <c r="AC51" s="16"/>
      <c r="AD51" s="16"/>
      <c r="AE51" s="15"/>
      <c r="AF51" s="15"/>
      <c r="AG51" s="15"/>
      <c r="AH51" s="15"/>
    </row>
    <row r="52" spans="1:34" s="15" customFormat="1" ht="17.25" customHeight="1">
      <c r="A52" s="74" t="s">
        <v>103</v>
      </c>
      <c r="B52" s="110" t="s">
        <v>27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2"/>
      <c r="AA52" s="34"/>
      <c r="AB52" s="34"/>
      <c r="AC52" s="2"/>
      <c r="AD52" s="2"/>
      <c r="AE52" s="1"/>
      <c r="AF52" s="1"/>
      <c r="AG52" s="1"/>
      <c r="AH52" s="1"/>
    </row>
    <row r="53" spans="1:30" s="15" customFormat="1" ht="16.5" customHeight="1">
      <c r="A53" s="116" t="s">
        <v>104</v>
      </c>
      <c r="B53" s="117"/>
      <c r="C53" s="118"/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/>
      <c r="K53" s="17">
        <v>0</v>
      </c>
      <c r="L53" s="17">
        <v>0</v>
      </c>
      <c r="M53" s="17"/>
      <c r="N53" s="17"/>
      <c r="O53" s="17"/>
      <c r="P53" s="17"/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34"/>
      <c r="AB53" s="34"/>
      <c r="AC53" s="16"/>
      <c r="AD53" s="16"/>
    </row>
    <row r="54" spans="1:34" ht="18" customHeight="1">
      <c r="A54" s="116" t="s">
        <v>105</v>
      </c>
      <c r="B54" s="117"/>
      <c r="C54" s="118"/>
      <c r="D54" s="17">
        <f aca="true" t="shared" si="9" ref="D54:I54">D44</f>
        <v>0</v>
      </c>
      <c r="E54" s="17">
        <f t="shared" si="9"/>
        <v>0</v>
      </c>
      <c r="F54" s="17">
        <f t="shared" si="9"/>
        <v>0</v>
      </c>
      <c r="G54" s="17">
        <f t="shared" si="9"/>
        <v>0</v>
      </c>
      <c r="H54" s="17">
        <f t="shared" si="9"/>
        <v>0</v>
      </c>
      <c r="I54" s="17">
        <f t="shared" si="9"/>
        <v>0</v>
      </c>
      <c r="J54" s="17"/>
      <c r="K54" s="17">
        <f>K44</f>
        <v>0</v>
      </c>
      <c r="L54" s="17">
        <v>0</v>
      </c>
      <c r="M54" s="17"/>
      <c r="N54" s="17"/>
      <c r="O54" s="17"/>
      <c r="P54" s="17"/>
      <c r="Q54" s="21">
        <f>Q44</f>
        <v>0</v>
      </c>
      <c r="R54" s="21"/>
      <c r="S54" s="21"/>
      <c r="T54" s="21"/>
      <c r="U54" s="21"/>
      <c r="V54" s="21">
        <f>V44</f>
        <v>0</v>
      </c>
      <c r="W54" s="21"/>
      <c r="X54" s="21"/>
      <c r="Y54" s="21">
        <f>Y44</f>
        <v>0</v>
      </c>
      <c r="Z54" s="21">
        <f>Z44</f>
        <v>0</v>
      </c>
      <c r="AA54" s="34"/>
      <c r="AB54" s="34"/>
      <c r="AC54" s="16"/>
      <c r="AD54" s="16"/>
      <c r="AE54" s="15"/>
      <c r="AF54" s="15"/>
      <c r="AG54" s="15"/>
      <c r="AH54" s="15"/>
    </row>
    <row r="55" spans="1:28" ht="15" customHeight="1">
      <c r="A55" s="93" t="s">
        <v>91</v>
      </c>
      <c r="B55" s="93"/>
      <c r="C55" s="93"/>
      <c r="D55" s="17">
        <f aca="true" t="shared" si="10" ref="D55:I55">D54</f>
        <v>0</v>
      </c>
      <c r="E55" s="17">
        <f t="shared" si="10"/>
        <v>0</v>
      </c>
      <c r="F55" s="17">
        <f t="shared" si="10"/>
        <v>0</v>
      </c>
      <c r="G55" s="17">
        <f t="shared" si="10"/>
        <v>0</v>
      </c>
      <c r="H55" s="17">
        <f t="shared" si="10"/>
        <v>0</v>
      </c>
      <c r="I55" s="17">
        <f t="shared" si="10"/>
        <v>0</v>
      </c>
      <c r="J55" s="17"/>
      <c r="K55" s="17">
        <f>K54</f>
        <v>0</v>
      </c>
      <c r="L55" s="17"/>
      <c r="M55" s="17"/>
      <c r="N55" s="17"/>
      <c r="O55" s="17"/>
      <c r="P55" s="17"/>
      <c r="Q55" s="17">
        <f>Q54</f>
        <v>0</v>
      </c>
      <c r="R55" s="17"/>
      <c r="S55" s="17">
        <f>S44</f>
        <v>0</v>
      </c>
      <c r="T55" s="17">
        <f>T44</f>
        <v>0</v>
      </c>
      <c r="U55" s="17">
        <f>U44</f>
        <v>0</v>
      </c>
      <c r="V55" s="17">
        <f>V54</f>
        <v>0</v>
      </c>
      <c r="W55" s="17"/>
      <c r="X55" s="17"/>
      <c r="Y55" s="17">
        <f>Y54</f>
        <v>0</v>
      </c>
      <c r="Z55" s="17">
        <f>Z54</f>
        <v>0</v>
      </c>
      <c r="AA55" s="34"/>
      <c r="AB55" s="34"/>
    </row>
    <row r="56" spans="1:28" ht="15" customHeight="1">
      <c r="A56" s="24" t="s">
        <v>28</v>
      </c>
      <c r="B56" s="93" t="s">
        <v>29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</row>
    <row r="57" spans="1:28" ht="15.75" customHeight="1">
      <c r="A57" s="29" t="s">
        <v>59</v>
      </c>
      <c r="B57" s="93" t="s">
        <v>82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24"/>
      <c r="AB57" s="24"/>
    </row>
    <row r="58" spans="1:28" ht="15" customHeight="1">
      <c r="A58" s="30" t="s">
        <v>58</v>
      </c>
      <c r="B58" s="94" t="s">
        <v>21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38"/>
      <c r="AB58" s="38"/>
    </row>
    <row r="59" spans="1:28" ht="14.25" customHeight="1">
      <c r="A59" s="24"/>
      <c r="B59" s="24"/>
      <c r="C59" s="24"/>
      <c r="D59" s="24"/>
      <c r="E59" s="26" t="s">
        <v>22</v>
      </c>
      <c r="F59" s="26" t="s">
        <v>22</v>
      </c>
      <c r="G59" s="26"/>
      <c r="H59" s="26"/>
      <c r="I59" s="26"/>
      <c r="J59" s="26"/>
      <c r="K59" s="24"/>
      <c r="L59" s="24"/>
      <c r="M59" s="25"/>
      <c r="N59" s="25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28" ht="12">
      <c r="A60" s="100" t="s">
        <v>57</v>
      </c>
      <c r="B60" s="100"/>
      <c r="C60" s="100"/>
      <c r="D60" s="22"/>
      <c r="E60" s="22" t="s">
        <v>22</v>
      </c>
      <c r="F60" s="22" t="s">
        <v>22</v>
      </c>
      <c r="G60" s="22"/>
      <c r="H60" s="22"/>
      <c r="I60" s="22"/>
      <c r="J60" s="22"/>
      <c r="K60" s="22"/>
      <c r="L60" s="22"/>
      <c r="M60" s="23"/>
      <c r="N60" s="23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2">
      <c r="A61" s="22" t="s">
        <v>56</v>
      </c>
      <c r="B61" s="94" t="s">
        <v>49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38"/>
      <c r="AB61" s="38"/>
    </row>
    <row r="62" spans="1:28" ht="13.5" customHeight="1">
      <c r="A62" s="60" t="s">
        <v>78</v>
      </c>
      <c r="B62" s="61"/>
      <c r="C62" s="31"/>
      <c r="D62" s="45"/>
      <c r="E62" s="58"/>
      <c r="F62" s="58"/>
      <c r="G62" s="58"/>
      <c r="H62" s="58"/>
      <c r="I62" s="58"/>
      <c r="J62" s="58"/>
      <c r="K62" s="31"/>
      <c r="L62" s="45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75"/>
      <c r="AB62" s="75"/>
    </row>
    <row r="63" spans="1:28" ht="12">
      <c r="A63" s="60"/>
      <c r="B63" s="61"/>
      <c r="C63" s="68"/>
      <c r="D63" s="45"/>
      <c r="E63" s="58"/>
      <c r="F63" s="58"/>
      <c r="G63" s="58"/>
      <c r="H63" s="58"/>
      <c r="I63" s="58"/>
      <c r="J63" s="58"/>
      <c r="K63" s="31"/>
      <c r="L63" s="45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4"/>
      <c r="AB63" s="34"/>
    </row>
    <row r="64" spans="1:28" ht="12">
      <c r="A64" s="60"/>
      <c r="B64" s="71"/>
      <c r="C64" s="68"/>
      <c r="D64" s="45"/>
      <c r="E64" s="58"/>
      <c r="F64" s="58"/>
      <c r="G64" s="58"/>
      <c r="H64" s="58"/>
      <c r="I64" s="58"/>
      <c r="J64" s="58"/>
      <c r="K64" s="31"/>
      <c r="L64" s="45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4"/>
      <c r="AB64" s="34"/>
    </row>
    <row r="65" spans="1:28" ht="12">
      <c r="A65" s="99" t="s">
        <v>55</v>
      </c>
      <c r="B65" s="99"/>
      <c r="C65" s="99"/>
      <c r="D65" s="46">
        <f aca="true" t="shared" si="11" ref="D65:I65">D62+D63+D64</f>
        <v>0</v>
      </c>
      <c r="E65" s="46">
        <f t="shared" si="11"/>
        <v>0</v>
      </c>
      <c r="F65" s="46">
        <f t="shared" si="11"/>
        <v>0</v>
      </c>
      <c r="G65" s="46">
        <f t="shared" si="11"/>
        <v>0</v>
      </c>
      <c r="H65" s="46">
        <f t="shared" si="11"/>
        <v>0</v>
      </c>
      <c r="I65" s="46">
        <f t="shared" si="11"/>
        <v>0</v>
      </c>
      <c r="J65" s="46"/>
      <c r="K65" s="46">
        <f>K62+K63+K64</f>
        <v>0</v>
      </c>
      <c r="L65" s="46">
        <f>L62+L63</f>
        <v>0</v>
      </c>
      <c r="M65" s="47"/>
      <c r="N65" s="47"/>
      <c r="O65" s="46"/>
      <c r="P65" s="46"/>
      <c r="Q65" s="46"/>
      <c r="R65" s="46"/>
      <c r="S65" s="46">
        <f aca="true" t="shared" si="12" ref="S65:X65">S62</f>
        <v>0</v>
      </c>
      <c r="T65" s="46">
        <f t="shared" si="12"/>
        <v>0</v>
      </c>
      <c r="U65" s="46">
        <f t="shared" si="12"/>
        <v>0</v>
      </c>
      <c r="V65" s="46">
        <f>V62+V63+V64</f>
        <v>0</v>
      </c>
      <c r="W65" s="46">
        <f t="shared" si="12"/>
        <v>0</v>
      </c>
      <c r="X65" s="46">
        <f t="shared" si="12"/>
        <v>0</v>
      </c>
      <c r="Y65" s="46">
        <f>Y62+Y63+Y64</f>
        <v>0</v>
      </c>
      <c r="Z65" s="46">
        <f>Z62+Z63+Z64</f>
        <v>0</v>
      </c>
      <c r="AA65" s="22"/>
      <c r="AB65" s="22"/>
    </row>
    <row r="66" spans="1:28" ht="12" hidden="1">
      <c r="A66" s="46" t="s">
        <v>54</v>
      </c>
      <c r="B66" s="99" t="s">
        <v>41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22"/>
      <c r="AB66" s="22"/>
    </row>
    <row r="67" spans="1:28" ht="12" hidden="1">
      <c r="A67" s="17"/>
      <c r="B67" s="17"/>
      <c r="C67" s="17"/>
      <c r="D67" s="17"/>
      <c r="E67" s="62" t="s">
        <v>22</v>
      </c>
      <c r="F67" s="62" t="s">
        <v>22</v>
      </c>
      <c r="G67" s="62"/>
      <c r="H67" s="62"/>
      <c r="I67" s="62"/>
      <c r="J67" s="62"/>
      <c r="K67" s="17"/>
      <c r="L67" s="17"/>
      <c r="M67" s="63"/>
      <c r="N67" s="63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24"/>
      <c r="AB67" s="24"/>
    </row>
    <row r="68" spans="1:34" s="15" customFormat="1" ht="12" hidden="1">
      <c r="A68" s="99" t="s">
        <v>53</v>
      </c>
      <c r="B68" s="99"/>
      <c r="C68" s="99"/>
      <c r="D68" s="46"/>
      <c r="E68" s="46" t="s">
        <v>38</v>
      </c>
      <c r="F68" s="46" t="s">
        <v>38</v>
      </c>
      <c r="G68" s="46"/>
      <c r="H68" s="46"/>
      <c r="I68" s="46"/>
      <c r="J68" s="46"/>
      <c r="K68" s="46"/>
      <c r="L68" s="46"/>
      <c r="M68" s="47"/>
      <c r="N68" s="47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22"/>
      <c r="AB68" s="22"/>
      <c r="AC68" s="2"/>
      <c r="AD68" s="2"/>
      <c r="AE68" s="1"/>
      <c r="AF68" s="1"/>
      <c r="AG68" s="1"/>
      <c r="AH68" s="1"/>
    </row>
    <row r="69" spans="1:34" ht="12">
      <c r="A69" s="115" t="s">
        <v>52</v>
      </c>
      <c r="B69" s="115"/>
      <c r="C69" s="115"/>
      <c r="D69" s="21">
        <f aca="true" t="shared" si="13" ref="D69:I69">D65</f>
        <v>0</v>
      </c>
      <c r="E69" s="21">
        <f t="shared" si="13"/>
        <v>0</v>
      </c>
      <c r="F69" s="21">
        <f t="shared" si="13"/>
        <v>0</v>
      </c>
      <c r="G69" s="21">
        <f t="shared" si="13"/>
        <v>0</v>
      </c>
      <c r="H69" s="21">
        <f t="shared" si="13"/>
        <v>0</v>
      </c>
      <c r="I69" s="21">
        <f t="shared" si="13"/>
        <v>0</v>
      </c>
      <c r="J69" s="21"/>
      <c r="K69" s="21">
        <f>K65</f>
        <v>0</v>
      </c>
      <c r="L69" s="21">
        <f>L65</f>
        <v>0</v>
      </c>
      <c r="M69" s="21">
        <v>0</v>
      </c>
      <c r="N69" s="21">
        <v>0</v>
      </c>
      <c r="O69" s="21"/>
      <c r="P69" s="21">
        <v>0</v>
      </c>
      <c r="Q69" s="21">
        <f>Q65</f>
        <v>0</v>
      </c>
      <c r="R69" s="21"/>
      <c r="S69" s="21">
        <f aca="true" t="shared" si="14" ref="S69:Z69">S65</f>
        <v>0</v>
      </c>
      <c r="T69" s="21">
        <f t="shared" si="14"/>
        <v>0</v>
      </c>
      <c r="U69" s="21">
        <f t="shared" si="14"/>
        <v>0</v>
      </c>
      <c r="V69" s="21">
        <f t="shared" si="14"/>
        <v>0</v>
      </c>
      <c r="W69" s="21">
        <f t="shared" si="14"/>
        <v>0</v>
      </c>
      <c r="X69" s="21">
        <f t="shared" si="14"/>
        <v>0</v>
      </c>
      <c r="Y69" s="21">
        <f t="shared" si="14"/>
        <v>0</v>
      </c>
      <c r="Z69" s="21">
        <f t="shared" si="14"/>
        <v>0</v>
      </c>
      <c r="AA69" s="18"/>
      <c r="AB69" s="18"/>
      <c r="AC69" s="16"/>
      <c r="AD69" s="16"/>
      <c r="AE69" s="15"/>
      <c r="AF69" s="15"/>
      <c r="AG69" s="15"/>
      <c r="AH69" s="15"/>
    </row>
    <row r="70" spans="1:28" ht="12">
      <c r="A70" s="113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43"/>
      <c r="AB70" s="43"/>
    </row>
    <row r="71" spans="1:28" ht="12" hidden="1">
      <c r="A71" s="46" t="s">
        <v>51</v>
      </c>
      <c r="B71" s="101" t="s">
        <v>26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41"/>
      <c r="AB71" s="41"/>
    </row>
    <row r="72" spans="1:28" ht="12" hidden="1">
      <c r="A72" s="64" t="s">
        <v>47</v>
      </c>
      <c r="B72" s="97" t="s">
        <v>21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38"/>
      <c r="AB72" s="38"/>
    </row>
    <row r="73" spans="1:28" ht="12" hidden="1">
      <c r="A73" s="17"/>
      <c r="B73" s="17"/>
      <c r="C73" s="17"/>
      <c r="D73" s="17"/>
      <c r="E73" s="62" t="s">
        <v>22</v>
      </c>
      <c r="F73" s="62" t="s">
        <v>22</v>
      </c>
      <c r="G73" s="62"/>
      <c r="H73" s="62"/>
      <c r="I73" s="62"/>
      <c r="J73" s="62"/>
      <c r="K73" s="17"/>
      <c r="L73" s="17"/>
      <c r="M73" s="63"/>
      <c r="N73" s="6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24"/>
      <c r="AB73" s="24"/>
    </row>
    <row r="74" spans="1:28" ht="12" hidden="1">
      <c r="A74" s="99" t="s">
        <v>45</v>
      </c>
      <c r="B74" s="99"/>
      <c r="C74" s="99"/>
      <c r="D74" s="46"/>
      <c r="E74" s="46" t="s">
        <v>38</v>
      </c>
      <c r="F74" s="46" t="s">
        <v>38</v>
      </c>
      <c r="G74" s="46"/>
      <c r="H74" s="46"/>
      <c r="I74" s="46"/>
      <c r="J74" s="46"/>
      <c r="K74" s="46"/>
      <c r="L74" s="46"/>
      <c r="M74" s="47"/>
      <c r="N74" s="47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22"/>
      <c r="AB74" s="22"/>
    </row>
    <row r="75" spans="1:28" ht="12" hidden="1">
      <c r="A75" s="64" t="s">
        <v>50</v>
      </c>
      <c r="B75" s="97" t="s">
        <v>49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38"/>
      <c r="AB75" s="38"/>
    </row>
    <row r="76" spans="1:28" ht="12" hidden="1">
      <c r="A76" s="17"/>
      <c r="B76" s="17"/>
      <c r="C76" s="17"/>
      <c r="D76" s="17"/>
      <c r="E76" s="62" t="s">
        <v>22</v>
      </c>
      <c r="F76" s="62" t="s">
        <v>22</v>
      </c>
      <c r="G76" s="62"/>
      <c r="H76" s="62"/>
      <c r="I76" s="62"/>
      <c r="J76" s="62"/>
      <c r="K76" s="17"/>
      <c r="L76" s="17"/>
      <c r="M76" s="63"/>
      <c r="N76" s="63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24"/>
      <c r="AB76" s="24"/>
    </row>
    <row r="77" spans="1:28" ht="12" hidden="1">
      <c r="A77" s="99" t="s">
        <v>48</v>
      </c>
      <c r="B77" s="99"/>
      <c r="C77" s="99"/>
      <c r="D77" s="46"/>
      <c r="E77" s="46" t="s">
        <v>38</v>
      </c>
      <c r="F77" s="46" t="s">
        <v>38</v>
      </c>
      <c r="G77" s="46"/>
      <c r="H77" s="46"/>
      <c r="I77" s="46"/>
      <c r="J77" s="46"/>
      <c r="K77" s="46"/>
      <c r="L77" s="46"/>
      <c r="M77" s="47"/>
      <c r="N77" s="47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22"/>
      <c r="AB77" s="22"/>
    </row>
    <row r="78" spans="1:34" s="19" customFormat="1" ht="12" hidden="1">
      <c r="A78" s="46" t="s">
        <v>47</v>
      </c>
      <c r="B78" s="97" t="s">
        <v>46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38"/>
      <c r="AB78" s="38"/>
      <c r="AC78" s="2"/>
      <c r="AD78" s="2"/>
      <c r="AE78" s="1"/>
      <c r="AF78" s="1"/>
      <c r="AG78" s="1"/>
      <c r="AH78" s="1"/>
    </row>
    <row r="79" spans="1:30" s="19" customFormat="1" ht="12" hidden="1">
      <c r="A79" s="98" t="s">
        <v>45</v>
      </c>
      <c r="B79" s="98"/>
      <c r="C79" s="98"/>
      <c r="D79" s="21">
        <v>0</v>
      </c>
      <c r="E79" s="21" t="s">
        <v>38</v>
      </c>
      <c r="F79" s="21" t="s">
        <v>38</v>
      </c>
      <c r="G79" s="21">
        <v>0</v>
      </c>
      <c r="H79" s="21">
        <v>0</v>
      </c>
      <c r="I79" s="21">
        <v>0</v>
      </c>
      <c r="J79" s="21"/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 t="s">
        <v>24</v>
      </c>
      <c r="R79" s="21" t="s">
        <v>24</v>
      </c>
      <c r="S79" s="21" t="s">
        <v>24</v>
      </c>
      <c r="T79" s="21"/>
      <c r="U79" s="21" t="s">
        <v>24</v>
      </c>
      <c r="V79" s="21"/>
      <c r="W79" s="21"/>
      <c r="X79" s="21"/>
      <c r="Y79" s="21"/>
      <c r="Z79" s="21" t="s">
        <v>24</v>
      </c>
      <c r="AA79" s="18"/>
      <c r="AB79" s="18"/>
      <c r="AC79" s="20"/>
      <c r="AD79" s="20"/>
    </row>
    <row r="80" spans="1:30" s="19" customFormat="1" ht="12" hidden="1">
      <c r="A80" s="65" t="s">
        <v>44</v>
      </c>
      <c r="B80" s="101" t="s">
        <v>27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41"/>
      <c r="AB80" s="41"/>
      <c r="AC80" s="20"/>
      <c r="AD80" s="20"/>
    </row>
    <row r="81" spans="1:30" s="19" customFormat="1" ht="12" hidden="1">
      <c r="A81" s="21"/>
      <c r="B81" s="21"/>
      <c r="C81" s="21"/>
      <c r="D81" s="21"/>
      <c r="E81" s="66" t="s">
        <v>22</v>
      </c>
      <c r="F81" s="66" t="s">
        <v>22</v>
      </c>
      <c r="G81" s="66"/>
      <c r="H81" s="66"/>
      <c r="I81" s="66"/>
      <c r="J81" s="66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18"/>
      <c r="AB81" s="18"/>
      <c r="AC81" s="20"/>
      <c r="AD81" s="20"/>
    </row>
    <row r="82" spans="1:30" s="19" customFormat="1" ht="12" hidden="1">
      <c r="A82" s="98" t="s">
        <v>43</v>
      </c>
      <c r="B82" s="98"/>
      <c r="C82" s="98"/>
      <c r="D82" s="21"/>
      <c r="E82" s="21" t="s">
        <v>22</v>
      </c>
      <c r="F82" s="21" t="s">
        <v>22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18"/>
      <c r="AB82" s="18"/>
      <c r="AC82" s="20"/>
      <c r="AD82" s="20"/>
    </row>
    <row r="83" spans="1:30" s="19" customFormat="1" ht="12" hidden="1">
      <c r="A83" s="21" t="s">
        <v>42</v>
      </c>
      <c r="B83" s="98" t="s">
        <v>41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18"/>
      <c r="AB83" s="18"/>
      <c r="AC83" s="20"/>
      <c r="AD83" s="20"/>
    </row>
    <row r="84" spans="1:30" s="19" customFormat="1" ht="12" hidden="1">
      <c r="A84" s="21"/>
      <c r="B84" s="21"/>
      <c r="C84" s="21"/>
      <c r="D84" s="21"/>
      <c r="E84" s="66" t="s">
        <v>22</v>
      </c>
      <c r="F84" s="66" t="s">
        <v>22</v>
      </c>
      <c r="G84" s="66"/>
      <c r="H84" s="66"/>
      <c r="I84" s="66"/>
      <c r="J84" s="66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18"/>
      <c r="AB84" s="18"/>
      <c r="AC84" s="20"/>
      <c r="AD84" s="20"/>
    </row>
    <row r="85" spans="1:30" s="19" customFormat="1" ht="12" hidden="1">
      <c r="A85" s="98" t="s">
        <v>40</v>
      </c>
      <c r="B85" s="98"/>
      <c r="C85" s="98"/>
      <c r="D85" s="21"/>
      <c r="E85" s="21" t="s">
        <v>22</v>
      </c>
      <c r="F85" s="21" t="s">
        <v>22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18"/>
      <c r="AB85" s="18"/>
      <c r="AC85" s="20"/>
      <c r="AD85" s="20"/>
    </row>
    <row r="86" spans="1:30" s="19" customFormat="1" ht="14.25" customHeight="1" hidden="1">
      <c r="A86" s="98" t="s">
        <v>39</v>
      </c>
      <c r="B86" s="98"/>
      <c r="C86" s="98"/>
      <c r="D86" s="21">
        <f>D79</f>
        <v>0</v>
      </c>
      <c r="E86" s="21" t="s">
        <v>22</v>
      </c>
      <c r="F86" s="21" t="s">
        <v>22</v>
      </c>
      <c r="G86" s="21">
        <v>0</v>
      </c>
      <c r="H86" s="21">
        <v>0</v>
      </c>
      <c r="I86" s="21">
        <v>0</v>
      </c>
      <c r="J86" s="21"/>
      <c r="K86" s="21">
        <f aca="true" t="shared" si="15" ref="K86:P86">K79</f>
        <v>0</v>
      </c>
      <c r="L86" s="21">
        <f t="shared" si="15"/>
        <v>0</v>
      </c>
      <c r="M86" s="21">
        <f t="shared" si="15"/>
        <v>0</v>
      </c>
      <c r="N86" s="21">
        <f t="shared" si="15"/>
        <v>0</v>
      </c>
      <c r="O86" s="21">
        <f t="shared" si="15"/>
        <v>0</v>
      </c>
      <c r="P86" s="21">
        <f t="shared" si="15"/>
        <v>0</v>
      </c>
      <c r="Q86" s="21" t="s">
        <v>24</v>
      </c>
      <c r="R86" s="21" t="s">
        <v>24</v>
      </c>
      <c r="S86" s="21" t="s">
        <v>24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18"/>
      <c r="AB86" s="18"/>
      <c r="AC86" s="20"/>
      <c r="AD86" s="20"/>
    </row>
    <row r="87" spans="1:34" s="15" customFormat="1" ht="12">
      <c r="A87" s="98" t="s">
        <v>30</v>
      </c>
      <c r="B87" s="98"/>
      <c r="C87" s="98"/>
      <c r="D87" s="21">
        <f aca="true" t="shared" si="16" ref="D87:I87">D69+D86</f>
        <v>0</v>
      </c>
      <c r="E87" s="21" t="e">
        <f t="shared" si="16"/>
        <v>#VALUE!</v>
      </c>
      <c r="F87" s="21" t="e">
        <f t="shared" si="16"/>
        <v>#VALUE!</v>
      </c>
      <c r="G87" s="21">
        <f t="shared" si="16"/>
        <v>0</v>
      </c>
      <c r="H87" s="21">
        <f t="shared" si="16"/>
        <v>0</v>
      </c>
      <c r="I87" s="21">
        <f t="shared" si="16"/>
        <v>0</v>
      </c>
      <c r="J87" s="21"/>
      <c r="K87" s="21">
        <f aca="true" t="shared" si="17" ref="K87:P87">K69+K86</f>
        <v>0</v>
      </c>
      <c r="L87" s="21">
        <f t="shared" si="17"/>
        <v>0</v>
      </c>
      <c r="M87" s="21">
        <f t="shared" si="17"/>
        <v>0</v>
      </c>
      <c r="N87" s="21">
        <f t="shared" si="17"/>
        <v>0</v>
      </c>
      <c r="O87" s="21">
        <f t="shared" si="17"/>
        <v>0</v>
      </c>
      <c r="P87" s="21">
        <f t="shared" si="17"/>
        <v>0</v>
      </c>
      <c r="Q87" s="21">
        <f>Q69</f>
        <v>0</v>
      </c>
      <c r="R87" s="21"/>
      <c r="S87" s="21">
        <f aca="true" t="shared" si="18" ref="S87:Z87">S69</f>
        <v>0</v>
      </c>
      <c r="T87" s="21">
        <f t="shared" si="18"/>
        <v>0</v>
      </c>
      <c r="U87" s="21">
        <f t="shared" si="18"/>
        <v>0</v>
      </c>
      <c r="V87" s="21">
        <f t="shared" si="18"/>
        <v>0</v>
      </c>
      <c r="W87" s="21">
        <f t="shared" si="18"/>
        <v>0</v>
      </c>
      <c r="X87" s="21">
        <f t="shared" si="18"/>
        <v>0</v>
      </c>
      <c r="Y87" s="21">
        <f t="shared" si="18"/>
        <v>0</v>
      </c>
      <c r="Z87" s="21">
        <f t="shared" si="18"/>
        <v>0</v>
      </c>
      <c r="AA87" s="34" t="s">
        <v>22</v>
      </c>
      <c r="AB87" s="34" t="s">
        <v>22</v>
      </c>
      <c r="AC87" s="20"/>
      <c r="AD87" s="20"/>
      <c r="AE87" s="19"/>
      <c r="AF87" s="19"/>
      <c r="AG87" s="19"/>
      <c r="AH87" s="19"/>
    </row>
    <row r="88" spans="1:34" ht="17.25" customHeight="1">
      <c r="A88" s="108" t="s">
        <v>31</v>
      </c>
      <c r="B88" s="108"/>
      <c r="C88" s="108"/>
      <c r="D88" s="17">
        <f aca="true" t="shared" si="19" ref="D88:I88">D87+D36+D55</f>
        <v>3214.85</v>
      </c>
      <c r="E88" s="17" t="e">
        <f t="shared" si="19"/>
        <v>#VALUE!</v>
      </c>
      <c r="F88" s="17" t="e">
        <f t="shared" si="19"/>
        <v>#VALUE!</v>
      </c>
      <c r="G88" s="17">
        <f t="shared" si="19"/>
        <v>0</v>
      </c>
      <c r="H88" s="17">
        <f t="shared" si="19"/>
        <v>0</v>
      </c>
      <c r="I88" s="17">
        <f t="shared" si="19"/>
        <v>3214.85</v>
      </c>
      <c r="J88" s="17"/>
      <c r="K88" s="17">
        <f>K87+K36+K55</f>
        <v>2021.7599999999998</v>
      </c>
      <c r="L88" s="17">
        <f>L55+L87+L36</f>
        <v>1193.09</v>
      </c>
      <c r="M88" s="17">
        <f>M55+M87</f>
        <v>0</v>
      </c>
      <c r="N88" s="17">
        <f>N55+N87</f>
        <v>0</v>
      </c>
      <c r="O88" s="17">
        <f>O55+O87</f>
        <v>0</v>
      </c>
      <c r="P88" s="17">
        <f>P55+P87</f>
        <v>0</v>
      </c>
      <c r="Q88" s="17">
        <f>(1+(D88-Y88)/Z88)*12</f>
        <v>64.390525218906</v>
      </c>
      <c r="R88" s="17"/>
      <c r="S88" s="17">
        <f>S55+S87+S36</f>
        <v>0</v>
      </c>
      <c r="T88" s="17">
        <f>T55+T87+T36</f>
        <v>0</v>
      </c>
      <c r="U88" s="17">
        <f>U55+U87+U36</f>
        <v>0</v>
      </c>
      <c r="V88" s="17">
        <f>V87+V36+V55</f>
        <v>333.458</v>
      </c>
      <c r="W88" s="17">
        <f>W55+W87+W36</f>
        <v>0</v>
      </c>
      <c r="X88" s="17">
        <f>X55+X87+X36</f>
        <v>0</v>
      </c>
      <c r="Y88" s="17">
        <f>Y87+Y36+Y55</f>
        <v>407.72200000000004</v>
      </c>
      <c r="Z88" s="17">
        <f>Z55+Z87+Z36</f>
        <v>642.97</v>
      </c>
      <c r="AA88" s="34" t="s">
        <v>22</v>
      </c>
      <c r="AB88" s="34" t="s">
        <v>22</v>
      </c>
      <c r="AC88" s="16"/>
      <c r="AD88" s="16"/>
      <c r="AE88" s="15"/>
      <c r="AF88" s="15"/>
      <c r="AG88" s="15"/>
      <c r="AH88" s="15"/>
    </row>
    <row r="89" spans="1:28" ht="17.25" customHeight="1">
      <c r="A89" s="109" t="s">
        <v>32</v>
      </c>
      <c r="B89" s="109"/>
      <c r="C89" s="14"/>
      <c r="D89" s="67"/>
      <c r="E89" s="14"/>
      <c r="F89" s="14"/>
      <c r="G89" s="9"/>
      <c r="H89" s="9"/>
      <c r="I89" s="69"/>
      <c r="J89" s="9"/>
      <c r="K89" s="69"/>
      <c r="L89" s="9"/>
      <c r="M89" s="8"/>
      <c r="N89" s="8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7.25" customHeight="1">
      <c r="A90" s="11" t="s">
        <v>33</v>
      </c>
      <c r="B90" s="13"/>
      <c r="C90" s="10"/>
      <c r="D90" s="10"/>
      <c r="E90" s="10"/>
      <c r="F90" s="10"/>
      <c r="G90" s="9"/>
      <c r="H90" s="9"/>
      <c r="I90" s="9"/>
      <c r="J90" s="9"/>
      <c r="K90" s="9"/>
      <c r="L90" s="9"/>
      <c r="M90" s="8"/>
      <c r="N90" s="12"/>
      <c r="O90" s="9"/>
      <c r="P90" s="9"/>
      <c r="Q90" s="69"/>
      <c r="R90" s="69"/>
      <c r="S90" s="9"/>
      <c r="T90" s="69"/>
      <c r="U90" s="9"/>
      <c r="V90" s="9"/>
      <c r="W90" s="9"/>
      <c r="X90" s="9"/>
      <c r="Y90" s="9"/>
      <c r="Z90" s="9"/>
      <c r="AA90" s="9"/>
      <c r="AB90" s="9"/>
    </row>
    <row r="91" spans="1:28" ht="17.25" customHeight="1">
      <c r="A91" s="11" t="s">
        <v>34</v>
      </c>
      <c r="B91" s="11"/>
      <c r="C91" s="10"/>
      <c r="D91" s="10"/>
      <c r="E91" s="10"/>
      <c r="F91" s="10"/>
      <c r="G91" s="9"/>
      <c r="H91" s="9"/>
      <c r="I91" s="9"/>
      <c r="J91" s="9"/>
      <c r="K91" s="9"/>
      <c r="L91" s="9"/>
      <c r="M91" s="8"/>
      <c r="N91" s="8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2:28" ht="13.5" customHeight="1">
      <c r="B92" s="57"/>
      <c r="C92" s="57"/>
      <c r="D92" s="48"/>
      <c r="E92" s="106"/>
      <c r="F92" s="106"/>
      <c r="G92" s="106"/>
      <c r="H92" s="106"/>
      <c r="I92" s="106"/>
      <c r="J92" s="106"/>
      <c r="K92" s="106"/>
      <c r="L92" s="107"/>
      <c r="M92" s="107"/>
      <c r="N92" s="107"/>
      <c r="O92" s="107"/>
      <c r="P92" s="107"/>
      <c r="Q92" s="107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2:30" ht="23.25" customHeight="1">
      <c r="B93" s="56" t="s">
        <v>81</v>
      </c>
      <c r="C93" s="50"/>
      <c r="D93" s="76"/>
      <c r="E93" s="51" t="s">
        <v>36</v>
      </c>
      <c r="F93" s="52"/>
      <c r="G93" s="52"/>
      <c r="H93" s="53" t="s">
        <v>37</v>
      </c>
      <c r="I93" s="54"/>
      <c r="J93" s="54"/>
      <c r="K93" s="54"/>
      <c r="M93" s="7"/>
      <c r="N93" s="7"/>
      <c r="O93" s="7"/>
      <c r="P93" s="7"/>
      <c r="Q93" s="103" t="s">
        <v>106</v>
      </c>
      <c r="R93" s="103"/>
      <c r="S93" s="103"/>
      <c r="T93" s="103"/>
      <c r="U93" s="103"/>
      <c r="V93" s="103"/>
      <c r="Z93" s="1"/>
      <c r="AA93" s="1"/>
      <c r="AB93" s="1"/>
      <c r="AC93" s="1"/>
      <c r="AD93" s="1"/>
    </row>
    <row r="94" spans="1:30" ht="23.25" customHeight="1">
      <c r="A94" s="55"/>
      <c r="B94" s="49" t="s">
        <v>35</v>
      </c>
      <c r="C94" s="55"/>
      <c r="D94" s="70"/>
      <c r="E94" s="6" t="s">
        <v>36</v>
      </c>
      <c r="F94" s="5"/>
      <c r="G94" s="4"/>
      <c r="H94" s="4"/>
      <c r="I94" s="105" t="s">
        <v>36</v>
      </c>
      <c r="J94" s="105"/>
      <c r="K94" s="105"/>
      <c r="M94" s="4"/>
      <c r="N94" s="4"/>
      <c r="O94" s="4"/>
      <c r="P94" s="4"/>
      <c r="Q94" s="104" t="s">
        <v>37</v>
      </c>
      <c r="R94" s="104"/>
      <c r="S94" s="104"/>
      <c r="T94" s="104"/>
      <c r="U94" s="104"/>
      <c r="V94" s="104"/>
      <c r="Z94" s="1"/>
      <c r="AA94" s="1"/>
      <c r="AB94" s="1"/>
      <c r="AC94" s="1"/>
      <c r="AD94" s="1"/>
    </row>
    <row r="95" spans="1:6" ht="69.75" customHeight="1">
      <c r="A95" s="102"/>
      <c r="B95" s="102"/>
      <c r="C95" s="102"/>
      <c r="D95" s="102"/>
      <c r="E95" s="102"/>
      <c r="F95" s="102"/>
    </row>
  </sheetData>
  <sheetProtection/>
  <mergeCells count="97">
    <mergeCell ref="Y4:Y7"/>
    <mergeCell ref="Z4:Z7"/>
    <mergeCell ref="C4:C7"/>
    <mergeCell ref="D4:F4"/>
    <mergeCell ref="G4:G7"/>
    <mergeCell ref="M5:M7"/>
    <mergeCell ref="AD4:AD7"/>
    <mergeCell ref="Q4:Q7"/>
    <mergeCell ref="R4:R7"/>
    <mergeCell ref="O5:O7"/>
    <mergeCell ref="P5:P7"/>
    <mergeCell ref="S4:S7"/>
    <mergeCell ref="T4:T7"/>
    <mergeCell ref="X4:X7"/>
    <mergeCell ref="U4:U7"/>
    <mergeCell ref="V4:V7"/>
    <mergeCell ref="A1:AB1"/>
    <mergeCell ref="AA5:AA7"/>
    <mergeCell ref="AB5:AB7"/>
    <mergeCell ref="AA4:AB4"/>
    <mergeCell ref="A3:AB3"/>
    <mergeCell ref="D5:D7"/>
    <mergeCell ref="E5:F5"/>
    <mergeCell ref="E6:E7"/>
    <mergeCell ref="F6:F7"/>
    <mergeCell ref="K5:K7"/>
    <mergeCell ref="A2:AB2"/>
    <mergeCell ref="A37:Z37"/>
    <mergeCell ref="A32:C32"/>
    <mergeCell ref="M4:P4"/>
    <mergeCell ref="W4:W7"/>
    <mergeCell ref="A27:C27"/>
    <mergeCell ref="N5:N7"/>
    <mergeCell ref="B10:AB10"/>
    <mergeCell ref="H4:H7"/>
    <mergeCell ref="I4:I7"/>
    <mergeCell ref="A29:C29"/>
    <mergeCell ref="A24:C24"/>
    <mergeCell ref="B11:Z11"/>
    <mergeCell ref="J4:J7"/>
    <mergeCell ref="K4:L4"/>
    <mergeCell ref="A4:A7"/>
    <mergeCell ref="B28:Z28"/>
    <mergeCell ref="B4:B7"/>
    <mergeCell ref="L5:L7"/>
    <mergeCell ref="B9:AB9"/>
    <mergeCell ref="A46:C46"/>
    <mergeCell ref="A53:C53"/>
    <mergeCell ref="A54:C54"/>
    <mergeCell ref="A55:C55"/>
    <mergeCell ref="B49:AB49"/>
    <mergeCell ref="B25:Z25"/>
    <mergeCell ref="A41:C41"/>
    <mergeCell ref="B42:Z42"/>
    <mergeCell ref="A35:C35"/>
    <mergeCell ref="A34:C34"/>
    <mergeCell ref="B30:Z30"/>
    <mergeCell ref="A44:C44"/>
    <mergeCell ref="B45:Z45"/>
    <mergeCell ref="B38:AB38"/>
    <mergeCell ref="A36:C36"/>
    <mergeCell ref="B40:Z40"/>
    <mergeCell ref="B33:Z33"/>
    <mergeCell ref="B39:AB39"/>
    <mergeCell ref="A87:C87"/>
    <mergeCell ref="B71:Z71"/>
    <mergeCell ref="B52:Z52"/>
    <mergeCell ref="B56:AB56"/>
    <mergeCell ref="A70:Z70"/>
    <mergeCell ref="B58:Z58"/>
    <mergeCell ref="B72:Z72"/>
    <mergeCell ref="A68:C68"/>
    <mergeCell ref="A69:C69"/>
    <mergeCell ref="A65:C65"/>
    <mergeCell ref="A95:F95"/>
    <mergeCell ref="Q93:V93"/>
    <mergeCell ref="Q94:V94"/>
    <mergeCell ref="I94:K94"/>
    <mergeCell ref="E92:Q92"/>
    <mergeCell ref="A88:C88"/>
    <mergeCell ref="A89:B89"/>
    <mergeCell ref="B80:Z80"/>
    <mergeCell ref="B83:Z83"/>
    <mergeCell ref="A85:C85"/>
    <mergeCell ref="A86:C86"/>
    <mergeCell ref="A82:C82"/>
    <mergeCell ref="B66:Z66"/>
    <mergeCell ref="B57:Z57"/>
    <mergeCell ref="B61:Z61"/>
    <mergeCell ref="B48:C48"/>
    <mergeCell ref="B78:Z78"/>
    <mergeCell ref="A79:C79"/>
    <mergeCell ref="A74:C74"/>
    <mergeCell ref="B75:Z75"/>
    <mergeCell ref="A77:C77"/>
    <mergeCell ref="A60:C60"/>
    <mergeCell ref="B51:C51"/>
  </mergeCells>
  <printOptions horizontalCentered="1" verticalCentered="1"/>
  <pageMargins left="0.1968503937007874" right="0.35433070866141736" top="0.6692913385826772" bottom="0.6299212598425197" header="0" footer="0"/>
  <pageSetup fitToHeight="2" fitToWidth="1" horizontalDpi="600" verticalDpi="600" orientation="landscape" paperSize="9" scale="53" r:id="rId1"/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2020-04-09T10:53:11Z</dcterms:modified>
  <cp:category/>
  <cp:version/>
  <cp:contentType/>
  <cp:contentStatus/>
</cp:coreProperties>
</file>